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ЭтаКнига"/>
  <mc:AlternateContent xmlns:mc="http://schemas.openxmlformats.org/markup-compatibility/2006">
    <mc:Choice Requires="x15">
      <x15ac:absPath xmlns:x15ac="http://schemas.microsoft.com/office/spreadsheetml/2010/11/ac" url="C:\ZELMANOV\__Sentrum_ORDERS\2026\2026_OrderFORM\2026-08_RU\"/>
    </mc:Choice>
  </mc:AlternateContent>
  <xr:revisionPtr revIDLastSave="0" documentId="13_ncr:1_{71D1F5D8-4F13-4FB3-9360-B6BAAA918DB1}" xr6:coauthVersionLast="47" xr6:coauthVersionMax="47" xr10:uidLastSave="{00000000-0000-0000-0000-000000000000}"/>
  <bookViews>
    <workbookView xWindow="-108" yWindow="-108" windowWidth="23256" windowHeight="12456" xr2:uid="{00000000-000D-0000-FFFF-FFFF00000000}"/>
  </bookViews>
  <sheets>
    <sheet name="Order Form RU September  2026" sheetId="1" r:id="rId1"/>
    <sheet name="Order Form RU September  20 (2)" sheetId="3" r:id="rId2"/>
  </sheets>
  <externalReferences>
    <externalReference r:id="rId3"/>
  </externalReferences>
  <definedNames>
    <definedName name="_xlnm._FilterDatabase" localSheetId="1" hidden="1">'Order Form RU September  20 (2)'!$A$9:$AN$372</definedName>
    <definedName name="_xlnm._FilterDatabase" localSheetId="0" hidden="1">'Order Form RU September  2026'!$A$9:$X$364</definedName>
    <definedName name="Discount" localSheetId="1">'Order Form RU September  20 (2)'!$M$7</definedName>
    <definedName name="Discount">'Order Form RU September  2026'!$M$7</definedName>
    <definedName name="EUR" localSheetId="1">'Order Form RU September  20 (2)'!#REF!</definedName>
    <definedName name="EUR">'Order Form RU September  2026'!#REF!</definedName>
    <definedName name="EURO" localSheetId="1">'Order Form RU September  20 (2)'!$K$2</definedName>
    <definedName name="EURO">'Order Form RU September  2026'!$K$2</definedName>
    <definedName name="GE" localSheetId="1">'Order Form RU September  20 (2)'!#REF!</definedName>
    <definedName name="GE">'Order Form RU September  2026'!#REF!</definedName>
    <definedName name="Q_1" localSheetId="1">'Order Form RU September  20 (2)'!$R$10</definedName>
    <definedName name="Q_1">'Order Form RU September  2026'!$R$10</definedName>
    <definedName name="Q_2" localSheetId="1">'Order Form RU September  20 (2)'!$R$182</definedName>
    <definedName name="Q_2">'Order Form RU September  2026'!$R$180</definedName>
    <definedName name="Q_3" localSheetId="1">'Order Form RU September  20 (2)'!$R$248</definedName>
    <definedName name="Q_3">'Order Form RU September  2026'!$R$246</definedName>
    <definedName name="Q_All" localSheetId="1">'Order Form RU September  20 (2)'!$Q$372</definedName>
    <definedName name="Q_All">'Order Form RU September  2026'!$Q$364</definedName>
    <definedName name="RU" localSheetId="1">'Order Form RU September  20 (2)'!#REF!</definedName>
    <definedName name="RU">'Order Form RU September  2026'!#REF!</definedName>
    <definedName name="RUR" localSheetId="1">'Order Form RU September  20 (2)'!#REF!</definedName>
    <definedName name="RUR">'Order Form RU September  2026'!#REF!</definedName>
    <definedName name="S_1" localSheetId="1">'Order Form RU September  20 (2)'!$S$10</definedName>
    <definedName name="S_1">'Order Form RU September  2026'!$S$10</definedName>
    <definedName name="S_2" localSheetId="1">'Order Form RU September  20 (2)'!$S$182</definedName>
    <definedName name="S_2">'Order Form RU September  2026'!$S$180</definedName>
    <definedName name="S_3" localSheetId="1">'Order Form RU September  20 (2)'!$S$248</definedName>
    <definedName name="S_3">'Order Form RU September  2026'!$S$246</definedName>
    <definedName name="S_All" localSheetId="1">'Order Form RU September  20 (2)'!$R$372</definedName>
    <definedName name="S_All">'Order Form RU September  2026'!$R$364</definedName>
    <definedName name="US" localSheetId="1">'Order Form RU September  20 (2)'!#REF!</definedName>
    <definedName name="US">'Order Form RU September  2026'!#REF!</definedName>
    <definedName name="USD" localSheetId="1">'Order Form RU September  20 (2)'!#REF!</definedName>
    <definedName name="USD">'Order Form RU September  2026'!#REF!</definedName>
    <definedName name="_xlnm.Print_Titles" localSheetId="1">'Order Form RU September  20 (2)'!$9:$9</definedName>
    <definedName name="_xlnm.Print_Titles" localSheetId="0">'Order Form RU September  2026'!$9:$9</definedName>
    <definedName name="_xlnm.Print_Area" localSheetId="1">'Order Form RU September  20 (2)'!$A$1:$V$372</definedName>
    <definedName name="_xlnm.Print_Area" localSheetId="0">'Order Form RU September  2026'!$A$1:$V$364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P8" i="1" l="1"/>
  <c r="D372" i="3"/>
  <c r="T370" i="3"/>
  <c r="S370" i="3"/>
  <c r="C370" i="3"/>
  <c r="T369" i="3"/>
  <c r="S369" i="3"/>
  <c r="C369" i="3"/>
  <c r="T368" i="3"/>
  <c r="S368" i="3"/>
  <c r="C368" i="3"/>
  <c r="T367" i="3"/>
  <c r="S367" i="3"/>
  <c r="C367" i="3"/>
  <c r="T366" i="3"/>
  <c r="S366" i="3"/>
  <c r="C366" i="3"/>
  <c r="T365" i="3"/>
  <c r="S365" i="3"/>
  <c r="C365" i="3"/>
  <c r="T364" i="3"/>
  <c r="S364" i="3"/>
  <c r="C364" i="3"/>
  <c r="T363" i="3"/>
  <c r="S363" i="3"/>
  <c r="C363" i="3"/>
  <c r="T362" i="3"/>
  <c r="S362" i="3"/>
  <c r="C362" i="3"/>
  <c r="T361" i="3"/>
  <c r="S361" i="3"/>
  <c r="C361" i="3"/>
  <c r="T360" i="3"/>
  <c r="S360" i="3"/>
  <c r="C360" i="3"/>
  <c r="T359" i="3"/>
  <c r="S359" i="3"/>
  <c r="C359" i="3"/>
  <c r="T358" i="3"/>
  <c r="S358" i="3"/>
  <c r="C358" i="3"/>
  <c r="T357" i="3"/>
  <c r="S357" i="3"/>
  <c r="C357" i="3"/>
  <c r="T356" i="3"/>
  <c r="S356" i="3"/>
  <c r="C356" i="3"/>
  <c r="T355" i="3"/>
  <c r="S355" i="3"/>
  <c r="C355" i="3"/>
  <c r="T354" i="3"/>
  <c r="S354" i="3"/>
  <c r="C354" i="3"/>
  <c r="T353" i="3"/>
  <c r="S353" i="3"/>
  <c r="C353" i="3"/>
  <c r="T352" i="3"/>
  <c r="S352" i="3"/>
  <c r="C352" i="3"/>
  <c r="T351" i="3"/>
  <c r="S351" i="3"/>
  <c r="C351" i="3"/>
  <c r="T350" i="3"/>
  <c r="S350" i="3"/>
  <c r="C350" i="3"/>
  <c r="T349" i="3"/>
  <c r="S349" i="3"/>
  <c r="C349" i="3"/>
  <c r="T348" i="3"/>
  <c r="S348" i="3"/>
  <c r="C348" i="3"/>
  <c r="T347" i="3"/>
  <c r="S347" i="3"/>
  <c r="C347" i="3"/>
  <c r="T346" i="3"/>
  <c r="S346" i="3"/>
  <c r="C346" i="3"/>
  <c r="T345" i="3"/>
  <c r="S345" i="3"/>
  <c r="C345" i="3"/>
  <c r="T344" i="3"/>
  <c r="S344" i="3"/>
  <c r="C344" i="3"/>
  <c r="T343" i="3"/>
  <c r="S343" i="3"/>
  <c r="C343" i="3"/>
  <c r="T342" i="3"/>
  <c r="S342" i="3"/>
  <c r="C342" i="3"/>
  <c r="T341" i="3"/>
  <c r="S341" i="3"/>
  <c r="C341" i="3"/>
  <c r="T340" i="3"/>
  <c r="S340" i="3"/>
  <c r="C340" i="3"/>
  <c r="T339" i="3"/>
  <c r="S339" i="3"/>
  <c r="C339" i="3"/>
  <c r="T338" i="3"/>
  <c r="S338" i="3"/>
  <c r="C338" i="3"/>
  <c r="T337" i="3"/>
  <c r="S337" i="3"/>
  <c r="C337" i="3"/>
  <c r="T336" i="3"/>
  <c r="S336" i="3"/>
  <c r="C336" i="3"/>
  <c r="T335" i="3"/>
  <c r="S335" i="3"/>
  <c r="C335" i="3"/>
  <c r="T334" i="3"/>
  <c r="S334" i="3"/>
  <c r="C334" i="3"/>
  <c r="T333" i="3"/>
  <c r="S333" i="3"/>
  <c r="C333" i="3"/>
  <c r="T332" i="3"/>
  <c r="S332" i="3"/>
  <c r="C332" i="3"/>
  <c r="T331" i="3"/>
  <c r="S331" i="3"/>
  <c r="C331" i="3"/>
  <c r="T330" i="3"/>
  <c r="S330" i="3"/>
  <c r="C330" i="3"/>
  <c r="T329" i="3"/>
  <c r="S329" i="3"/>
  <c r="C329" i="3"/>
  <c r="T328" i="3"/>
  <c r="S328" i="3"/>
  <c r="C328" i="3"/>
  <c r="T327" i="3"/>
  <c r="S327" i="3"/>
  <c r="C327" i="3"/>
  <c r="T326" i="3"/>
  <c r="S326" i="3"/>
  <c r="C326" i="3"/>
  <c r="T325" i="3"/>
  <c r="S325" i="3"/>
  <c r="C325" i="3"/>
  <c r="T324" i="3"/>
  <c r="S324" i="3"/>
  <c r="C324" i="3"/>
  <c r="T323" i="3"/>
  <c r="S323" i="3"/>
  <c r="C323" i="3"/>
  <c r="T322" i="3"/>
  <c r="S322" i="3"/>
  <c r="C322" i="3"/>
  <c r="T321" i="3"/>
  <c r="S321" i="3"/>
  <c r="C321" i="3"/>
  <c r="T320" i="3"/>
  <c r="S320" i="3"/>
  <c r="C320" i="3"/>
  <c r="T319" i="3"/>
  <c r="S319" i="3"/>
  <c r="C319" i="3"/>
  <c r="T318" i="3"/>
  <c r="S318" i="3"/>
  <c r="C318" i="3"/>
  <c r="T317" i="3"/>
  <c r="S317" i="3"/>
  <c r="C317" i="3"/>
  <c r="T316" i="3"/>
  <c r="S316" i="3"/>
  <c r="C316" i="3"/>
  <c r="T315" i="3"/>
  <c r="S315" i="3"/>
  <c r="C315" i="3"/>
  <c r="T314" i="3"/>
  <c r="S314" i="3"/>
  <c r="C314" i="3"/>
  <c r="T313" i="3"/>
  <c r="S313" i="3"/>
  <c r="C313" i="3"/>
  <c r="T312" i="3"/>
  <c r="S312" i="3"/>
  <c r="C312" i="3"/>
  <c r="T311" i="3"/>
  <c r="S311" i="3"/>
  <c r="C311" i="3"/>
  <c r="T310" i="3"/>
  <c r="S310" i="3"/>
  <c r="C310" i="3"/>
  <c r="T309" i="3"/>
  <c r="S309" i="3"/>
  <c r="C309" i="3"/>
  <c r="T308" i="3"/>
  <c r="S308" i="3"/>
  <c r="C308" i="3"/>
  <c r="T307" i="3"/>
  <c r="S307" i="3"/>
  <c r="C307" i="3"/>
  <c r="T306" i="3"/>
  <c r="S306" i="3"/>
  <c r="C306" i="3"/>
  <c r="T305" i="3"/>
  <c r="S305" i="3"/>
  <c r="C305" i="3"/>
  <c r="T304" i="3"/>
  <c r="S304" i="3"/>
  <c r="C304" i="3"/>
  <c r="T303" i="3"/>
  <c r="S303" i="3"/>
  <c r="C303" i="3"/>
  <c r="T302" i="3"/>
  <c r="S302" i="3"/>
  <c r="C302" i="3"/>
  <c r="T301" i="3"/>
  <c r="S301" i="3"/>
  <c r="C301" i="3"/>
  <c r="T300" i="3"/>
  <c r="S300" i="3"/>
  <c r="C300" i="3"/>
  <c r="T299" i="3"/>
  <c r="S299" i="3"/>
  <c r="C299" i="3"/>
  <c r="T298" i="3"/>
  <c r="S298" i="3"/>
  <c r="C298" i="3"/>
  <c r="T297" i="3"/>
  <c r="S297" i="3"/>
  <c r="C297" i="3"/>
  <c r="T296" i="3"/>
  <c r="S296" i="3"/>
  <c r="C296" i="3"/>
  <c r="T295" i="3"/>
  <c r="S295" i="3"/>
  <c r="C295" i="3"/>
  <c r="T294" i="3"/>
  <c r="S294" i="3"/>
  <c r="C294" i="3"/>
  <c r="T293" i="3"/>
  <c r="S293" i="3"/>
  <c r="C293" i="3"/>
  <c r="T292" i="3"/>
  <c r="S292" i="3"/>
  <c r="C292" i="3"/>
  <c r="T291" i="3"/>
  <c r="S291" i="3"/>
  <c r="C291" i="3"/>
  <c r="T290" i="3"/>
  <c r="S290" i="3"/>
  <c r="C290" i="3"/>
  <c r="T289" i="3"/>
  <c r="S289" i="3"/>
  <c r="C289" i="3"/>
  <c r="T288" i="3"/>
  <c r="S288" i="3"/>
  <c r="C288" i="3"/>
  <c r="T287" i="3"/>
  <c r="S287" i="3"/>
  <c r="C287" i="3"/>
  <c r="T286" i="3"/>
  <c r="S286" i="3"/>
  <c r="C286" i="3"/>
  <c r="T285" i="3"/>
  <c r="S285" i="3"/>
  <c r="C285" i="3"/>
  <c r="T284" i="3"/>
  <c r="S284" i="3"/>
  <c r="C284" i="3"/>
  <c r="T283" i="3"/>
  <c r="S283" i="3"/>
  <c r="C283" i="3"/>
  <c r="T282" i="3"/>
  <c r="S282" i="3"/>
  <c r="C282" i="3"/>
  <c r="T281" i="3"/>
  <c r="S281" i="3"/>
  <c r="C281" i="3"/>
  <c r="T280" i="3"/>
  <c r="S280" i="3"/>
  <c r="C280" i="3"/>
  <c r="T279" i="3"/>
  <c r="S279" i="3"/>
  <c r="C279" i="3"/>
  <c r="T278" i="3"/>
  <c r="S278" i="3"/>
  <c r="C278" i="3"/>
  <c r="T277" i="3"/>
  <c r="S277" i="3"/>
  <c r="C277" i="3"/>
  <c r="T276" i="3"/>
  <c r="S276" i="3"/>
  <c r="C276" i="3"/>
  <c r="T275" i="3"/>
  <c r="S275" i="3"/>
  <c r="C275" i="3"/>
  <c r="T274" i="3"/>
  <c r="S274" i="3"/>
  <c r="C274" i="3"/>
  <c r="T273" i="3"/>
  <c r="S273" i="3"/>
  <c r="C273" i="3"/>
  <c r="T272" i="3"/>
  <c r="S272" i="3"/>
  <c r="C272" i="3"/>
  <c r="T271" i="3"/>
  <c r="S271" i="3"/>
  <c r="C271" i="3"/>
  <c r="T270" i="3"/>
  <c r="S270" i="3"/>
  <c r="C270" i="3"/>
  <c r="T269" i="3"/>
  <c r="S269" i="3"/>
  <c r="C269" i="3"/>
  <c r="T268" i="3"/>
  <c r="S268" i="3"/>
  <c r="C268" i="3"/>
  <c r="T267" i="3"/>
  <c r="S267" i="3"/>
  <c r="C267" i="3"/>
  <c r="T266" i="3"/>
  <c r="S266" i="3"/>
  <c r="C266" i="3"/>
  <c r="T265" i="3"/>
  <c r="S265" i="3"/>
  <c r="C265" i="3"/>
  <c r="T264" i="3"/>
  <c r="S264" i="3"/>
  <c r="C264" i="3"/>
  <c r="T263" i="3"/>
  <c r="S263" i="3"/>
  <c r="C263" i="3"/>
  <c r="T262" i="3"/>
  <c r="S262" i="3"/>
  <c r="C262" i="3"/>
  <c r="T261" i="3"/>
  <c r="S261" i="3"/>
  <c r="C261" i="3"/>
  <c r="T260" i="3"/>
  <c r="S260" i="3"/>
  <c r="C260" i="3"/>
  <c r="T259" i="3"/>
  <c r="S259" i="3"/>
  <c r="C259" i="3"/>
  <c r="T258" i="3"/>
  <c r="S258" i="3"/>
  <c r="C258" i="3"/>
  <c r="T257" i="3"/>
  <c r="S257" i="3"/>
  <c r="C257" i="3"/>
  <c r="T256" i="3"/>
  <c r="S256" i="3"/>
  <c r="C256" i="3"/>
  <c r="T255" i="3"/>
  <c r="S255" i="3"/>
  <c r="C255" i="3"/>
  <c r="T254" i="3"/>
  <c r="S254" i="3"/>
  <c r="C254" i="3"/>
  <c r="T253" i="3"/>
  <c r="S253" i="3"/>
  <c r="C253" i="3"/>
  <c r="T252" i="3"/>
  <c r="S252" i="3"/>
  <c r="C252" i="3"/>
  <c r="T251" i="3"/>
  <c r="S251" i="3"/>
  <c r="C251" i="3"/>
  <c r="T250" i="3"/>
  <c r="S250" i="3"/>
  <c r="C250" i="3"/>
  <c r="T249" i="3"/>
  <c r="S249" i="3"/>
  <c r="C249" i="3"/>
  <c r="R248" i="3"/>
  <c r="Q247" i="3"/>
  <c r="T245" i="3"/>
  <c r="S245" i="3"/>
  <c r="C245" i="3"/>
  <c r="T244" i="3"/>
  <c r="S244" i="3"/>
  <c r="C244" i="3"/>
  <c r="T243" i="3"/>
  <c r="S243" i="3"/>
  <c r="C243" i="3"/>
  <c r="T242" i="3"/>
  <c r="S242" i="3"/>
  <c r="C242" i="3"/>
  <c r="T241" i="3"/>
  <c r="S241" i="3"/>
  <c r="C241" i="3"/>
  <c r="T240" i="3"/>
  <c r="S240" i="3"/>
  <c r="C240" i="3"/>
  <c r="T239" i="3"/>
  <c r="S239" i="3"/>
  <c r="C239" i="3"/>
  <c r="T238" i="3"/>
  <c r="S238" i="3"/>
  <c r="C238" i="3"/>
  <c r="T237" i="3"/>
  <c r="S237" i="3"/>
  <c r="C237" i="3"/>
  <c r="T236" i="3"/>
  <c r="S236" i="3"/>
  <c r="C236" i="3"/>
  <c r="T235" i="3"/>
  <c r="S235" i="3"/>
  <c r="C235" i="3"/>
  <c r="T234" i="3"/>
  <c r="S234" i="3"/>
  <c r="C234" i="3"/>
  <c r="T233" i="3"/>
  <c r="S233" i="3"/>
  <c r="C233" i="3"/>
  <c r="T232" i="3"/>
  <c r="S232" i="3"/>
  <c r="C232" i="3"/>
  <c r="T231" i="3"/>
  <c r="S231" i="3"/>
  <c r="C231" i="3"/>
  <c r="T230" i="3"/>
  <c r="S230" i="3"/>
  <c r="C230" i="3"/>
  <c r="T229" i="3"/>
  <c r="S229" i="3"/>
  <c r="C229" i="3"/>
  <c r="T228" i="3"/>
  <c r="S228" i="3"/>
  <c r="C228" i="3"/>
  <c r="T227" i="3"/>
  <c r="S227" i="3"/>
  <c r="C227" i="3"/>
  <c r="T226" i="3"/>
  <c r="S226" i="3"/>
  <c r="C226" i="3"/>
  <c r="T225" i="3"/>
  <c r="S225" i="3"/>
  <c r="C225" i="3"/>
  <c r="T224" i="3"/>
  <c r="S224" i="3"/>
  <c r="C224" i="3"/>
  <c r="T223" i="3"/>
  <c r="S223" i="3"/>
  <c r="C223" i="3"/>
  <c r="T222" i="3"/>
  <c r="S222" i="3"/>
  <c r="C222" i="3"/>
  <c r="T221" i="3"/>
  <c r="S221" i="3"/>
  <c r="C221" i="3"/>
  <c r="T220" i="3"/>
  <c r="S220" i="3"/>
  <c r="C220" i="3"/>
  <c r="T219" i="3"/>
  <c r="S219" i="3"/>
  <c r="C219" i="3"/>
  <c r="T218" i="3"/>
  <c r="S218" i="3"/>
  <c r="C218" i="3"/>
  <c r="T217" i="3"/>
  <c r="S217" i="3"/>
  <c r="C217" i="3"/>
  <c r="T216" i="3"/>
  <c r="S216" i="3"/>
  <c r="C216" i="3"/>
  <c r="T215" i="3"/>
  <c r="S215" i="3"/>
  <c r="C215" i="3"/>
  <c r="T214" i="3"/>
  <c r="S214" i="3"/>
  <c r="C214" i="3"/>
  <c r="T213" i="3"/>
  <c r="S213" i="3"/>
  <c r="C213" i="3"/>
  <c r="T212" i="3"/>
  <c r="S212" i="3"/>
  <c r="C212" i="3"/>
  <c r="T211" i="3"/>
  <c r="S211" i="3"/>
  <c r="C211" i="3"/>
  <c r="T210" i="3"/>
  <c r="S210" i="3"/>
  <c r="C210" i="3"/>
  <c r="T209" i="3"/>
  <c r="S209" i="3"/>
  <c r="C209" i="3"/>
  <c r="T208" i="3"/>
  <c r="S208" i="3"/>
  <c r="C208" i="3"/>
  <c r="T207" i="3"/>
  <c r="S207" i="3"/>
  <c r="C207" i="3"/>
  <c r="T206" i="3"/>
  <c r="S206" i="3"/>
  <c r="C206" i="3"/>
  <c r="T205" i="3"/>
  <c r="S205" i="3"/>
  <c r="C205" i="3"/>
  <c r="T204" i="3"/>
  <c r="S204" i="3"/>
  <c r="C204" i="3"/>
  <c r="T203" i="3"/>
  <c r="S203" i="3"/>
  <c r="C203" i="3"/>
  <c r="T202" i="3"/>
  <c r="S202" i="3"/>
  <c r="C202" i="3"/>
  <c r="T201" i="3"/>
  <c r="S201" i="3"/>
  <c r="C201" i="3"/>
  <c r="T200" i="3"/>
  <c r="S200" i="3"/>
  <c r="C200" i="3"/>
  <c r="T199" i="3"/>
  <c r="S199" i="3"/>
  <c r="C199" i="3"/>
  <c r="T198" i="3"/>
  <c r="S198" i="3"/>
  <c r="C198" i="3"/>
  <c r="T197" i="3"/>
  <c r="S197" i="3"/>
  <c r="C197" i="3"/>
  <c r="T196" i="3"/>
  <c r="S196" i="3"/>
  <c r="C196" i="3"/>
  <c r="T195" i="3"/>
  <c r="S195" i="3"/>
  <c r="C195" i="3"/>
  <c r="T194" i="3"/>
  <c r="S194" i="3"/>
  <c r="C194" i="3"/>
  <c r="T193" i="3"/>
  <c r="S193" i="3"/>
  <c r="C193" i="3"/>
  <c r="T192" i="3"/>
  <c r="S192" i="3"/>
  <c r="C192" i="3"/>
  <c r="T191" i="3"/>
  <c r="S191" i="3"/>
  <c r="C191" i="3"/>
  <c r="T190" i="3"/>
  <c r="S190" i="3"/>
  <c r="C190" i="3"/>
  <c r="T189" i="3"/>
  <c r="S189" i="3"/>
  <c r="C189" i="3"/>
  <c r="T188" i="3"/>
  <c r="S188" i="3"/>
  <c r="C188" i="3"/>
  <c r="T187" i="3"/>
  <c r="S187" i="3"/>
  <c r="C187" i="3"/>
  <c r="T186" i="3"/>
  <c r="S186" i="3"/>
  <c r="C186" i="3"/>
  <c r="T185" i="3"/>
  <c r="S185" i="3"/>
  <c r="C185" i="3"/>
  <c r="T184" i="3"/>
  <c r="S184" i="3"/>
  <c r="C184" i="3"/>
  <c r="T183" i="3"/>
  <c r="S183" i="3"/>
  <c r="C183" i="3"/>
  <c r="R182" i="3"/>
  <c r="Q181" i="3"/>
  <c r="T179" i="3"/>
  <c r="S179" i="3"/>
  <c r="C179" i="3"/>
  <c r="T178" i="3"/>
  <c r="S178" i="3"/>
  <c r="C178" i="3"/>
  <c r="T177" i="3"/>
  <c r="S177" i="3"/>
  <c r="C177" i="3"/>
  <c r="T176" i="3"/>
  <c r="S176" i="3"/>
  <c r="C176" i="3"/>
  <c r="T175" i="3"/>
  <c r="S175" i="3"/>
  <c r="C175" i="3"/>
  <c r="T174" i="3"/>
  <c r="S174" i="3"/>
  <c r="C174" i="3"/>
  <c r="T173" i="3"/>
  <c r="S173" i="3"/>
  <c r="C173" i="3"/>
  <c r="T172" i="3"/>
  <c r="S172" i="3"/>
  <c r="C172" i="3"/>
  <c r="T171" i="3"/>
  <c r="S171" i="3"/>
  <c r="C171" i="3"/>
  <c r="T170" i="3"/>
  <c r="S170" i="3"/>
  <c r="C170" i="3"/>
  <c r="T169" i="3"/>
  <c r="S169" i="3"/>
  <c r="C169" i="3"/>
  <c r="T168" i="3"/>
  <c r="S168" i="3"/>
  <c r="C168" i="3"/>
  <c r="T167" i="3"/>
  <c r="S167" i="3"/>
  <c r="C167" i="3"/>
  <c r="T166" i="3"/>
  <c r="S166" i="3"/>
  <c r="C166" i="3"/>
  <c r="T165" i="3"/>
  <c r="S165" i="3"/>
  <c r="C165" i="3"/>
  <c r="T164" i="3"/>
  <c r="S164" i="3"/>
  <c r="C164" i="3"/>
  <c r="T163" i="3"/>
  <c r="S163" i="3"/>
  <c r="C163" i="3"/>
  <c r="T162" i="3"/>
  <c r="S162" i="3"/>
  <c r="C162" i="3"/>
  <c r="T161" i="3"/>
  <c r="S161" i="3"/>
  <c r="C161" i="3"/>
  <c r="T160" i="3"/>
  <c r="S160" i="3"/>
  <c r="C160" i="3"/>
  <c r="T159" i="3"/>
  <c r="S159" i="3"/>
  <c r="C159" i="3"/>
  <c r="T158" i="3"/>
  <c r="S158" i="3"/>
  <c r="C158" i="3"/>
  <c r="T157" i="3"/>
  <c r="S157" i="3"/>
  <c r="C157" i="3"/>
  <c r="T156" i="3"/>
  <c r="S156" i="3"/>
  <c r="C156" i="3"/>
  <c r="T155" i="3"/>
  <c r="S155" i="3"/>
  <c r="C155" i="3"/>
  <c r="T154" i="3"/>
  <c r="S154" i="3"/>
  <c r="C154" i="3"/>
  <c r="T153" i="3"/>
  <c r="S153" i="3"/>
  <c r="C153" i="3"/>
  <c r="T152" i="3"/>
  <c r="S152" i="3"/>
  <c r="C152" i="3"/>
  <c r="T151" i="3"/>
  <c r="S151" i="3"/>
  <c r="C151" i="3"/>
  <c r="T150" i="3"/>
  <c r="S150" i="3"/>
  <c r="C150" i="3"/>
  <c r="T149" i="3"/>
  <c r="S149" i="3"/>
  <c r="C149" i="3"/>
  <c r="T148" i="3"/>
  <c r="S148" i="3"/>
  <c r="C148" i="3"/>
  <c r="T147" i="3"/>
  <c r="S147" i="3"/>
  <c r="C147" i="3"/>
  <c r="T146" i="3"/>
  <c r="S146" i="3"/>
  <c r="C146" i="3"/>
  <c r="T145" i="3"/>
  <c r="S145" i="3"/>
  <c r="C145" i="3"/>
  <c r="T144" i="3"/>
  <c r="S144" i="3"/>
  <c r="C144" i="3"/>
  <c r="T143" i="3"/>
  <c r="S143" i="3"/>
  <c r="C143" i="3"/>
  <c r="T142" i="3"/>
  <c r="S142" i="3"/>
  <c r="C142" i="3"/>
  <c r="T141" i="3"/>
  <c r="S141" i="3"/>
  <c r="C141" i="3"/>
  <c r="T140" i="3"/>
  <c r="S140" i="3"/>
  <c r="C140" i="3"/>
  <c r="T139" i="3"/>
  <c r="S139" i="3"/>
  <c r="C139" i="3"/>
  <c r="T138" i="3"/>
  <c r="S138" i="3"/>
  <c r="C138" i="3"/>
  <c r="T137" i="3"/>
  <c r="S137" i="3"/>
  <c r="C137" i="3"/>
  <c r="T136" i="3"/>
  <c r="S136" i="3"/>
  <c r="C136" i="3"/>
  <c r="T135" i="3"/>
  <c r="S135" i="3"/>
  <c r="C135" i="3"/>
  <c r="T134" i="3"/>
  <c r="S134" i="3"/>
  <c r="C134" i="3"/>
  <c r="T133" i="3"/>
  <c r="S133" i="3"/>
  <c r="C133" i="3"/>
  <c r="T132" i="3"/>
  <c r="S132" i="3"/>
  <c r="C132" i="3"/>
  <c r="T131" i="3"/>
  <c r="S131" i="3"/>
  <c r="C131" i="3"/>
  <c r="T130" i="3"/>
  <c r="S130" i="3"/>
  <c r="C130" i="3"/>
  <c r="T129" i="3"/>
  <c r="S129" i="3"/>
  <c r="C129" i="3"/>
  <c r="T128" i="3"/>
  <c r="S128" i="3"/>
  <c r="C128" i="3"/>
  <c r="T127" i="3"/>
  <c r="S127" i="3"/>
  <c r="C127" i="3"/>
  <c r="T126" i="3"/>
  <c r="S126" i="3"/>
  <c r="C126" i="3"/>
  <c r="T125" i="3"/>
  <c r="S125" i="3"/>
  <c r="C125" i="3"/>
  <c r="T124" i="3"/>
  <c r="S124" i="3"/>
  <c r="C124" i="3"/>
  <c r="T123" i="3"/>
  <c r="S123" i="3"/>
  <c r="C123" i="3"/>
  <c r="T122" i="3"/>
  <c r="S122" i="3"/>
  <c r="C122" i="3"/>
  <c r="T121" i="3"/>
  <c r="S121" i="3"/>
  <c r="C121" i="3"/>
  <c r="T120" i="3"/>
  <c r="S120" i="3"/>
  <c r="C120" i="3"/>
  <c r="T119" i="3"/>
  <c r="S119" i="3"/>
  <c r="C119" i="3"/>
  <c r="T118" i="3"/>
  <c r="S118" i="3"/>
  <c r="C118" i="3"/>
  <c r="T117" i="3"/>
  <c r="S117" i="3"/>
  <c r="C117" i="3"/>
  <c r="T116" i="3"/>
  <c r="S116" i="3"/>
  <c r="C116" i="3"/>
  <c r="T115" i="3"/>
  <c r="S115" i="3"/>
  <c r="C115" i="3"/>
  <c r="T114" i="3"/>
  <c r="S114" i="3"/>
  <c r="C114" i="3"/>
  <c r="T113" i="3"/>
  <c r="S113" i="3"/>
  <c r="C113" i="3"/>
  <c r="T112" i="3"/>
  <c r="S112" i="3"/>
  <c r="C112" i="3"/>
  <c r="T111" i="3"/>
  <c r="S111" i="3"/>
  <c r="C111" i="3"/>
  <c r="T110" i="3"/>
  <c r="S110" i="3"/>
  <c r="C110" i="3"/>
  <c r="T109" i="3"/>
  <c r="S109" i="3"/>
  <c r="C109" i="3"/>
  <c r="T108" i="3"/>
  <c r="S108" i="3"/>
  <c r="C108" i="3"/>
  <c r="T107" i="3"/>
  <c r="S107" i="3"/>
  <c r="C107" i="3"/>
  <c r="T106" i="3"/>
  <c r="S106" i="3"/>
  <c r="C106" i="3"/>
  <c r="T105" i="3"/>
  <c r="S105" i="3"/>
  <c r="C105" i="3"/>
  <c r="T104" i="3"/>
  <c r="S104" i="3"/>
  <c r="C104" i="3"/>
  <c r="T103" i="3"/>
  <c r="S103" i="3"/>
  <c r="C103" i="3"/>
  <c r="T102" i="3"/>
  <c r="S102" i="3"/>
  <c r="C102" i="3"/>
  <c r="T101" i="3"/>
  <c r="S101" i="3"/>
  <c r="C101" i="3"/>
  <c r="T100" i="3"/>
  <c r="S100" i="3"/>
  <c r="C100" i="3"/>
  <c r="T99" i="3"/>
  <c r="S99" i="3"/>
  <c r="C99" i="3"/>
  <c r="T98" i="3"/>
  <c r="S98" i="3"/>
  <c r="C98" i="3"/>
  <c r="T97" i="3"/>
  <c r="S97" i="3"/>
  <c r="C97" i="3"/>
  <c r="T96" i="3"/>
  <c r="S96" i="3"/>
  <c r="C96" i="3"/>
  <c r="T95" i="3"/>
  <c r="S95" i="3"/>
  <c r="C95" i="3"/>
  <c r="T94" i="3"/>
  <c r="S94" i="3"/>
  <c r="C94" i="3"/>
  <c r="T93" i="3"/>
  <c r="S93" i="3"/>
  <c r="C93" i="3"/>
  <c r="T92" i="3"/>
  <c r="S92" i="3"/>
  <c r="C92" i="3"/>
  <c r="T91" i="3"/>
  <c r="S91" i="3"/>
  <c r="C91" i="3"/>
  <c r="T90" i="3"/>
  <c r="S90" i="3"/>
  <c r="C90" i="3"/>
  <c r="T89" i="3"/>
  <c r="S89" i="3"/>
  <c r="C89" i="3"/>
  <c r="T88" i="3"/>
  <c r="S88" i="3"/>
  <c r="C88" i="3"/>
  <c r="T87" i="3"/>
  <c r="S87" i="3"/>
  <c r="C87" i="3"/>
  <c r="T86" i="3"/>
  <c r="S86" i="3"/>
  <c r="C86" i="3"/>
  <c r="T85" i="3"/>
  <c r="S85" i="3"/>
  <c r="C85" i="3"/>
  <c r="T84" i="3"/>
  <c r="S84" i="3"/>
  <c r="C84" i="3"/>
  <c r="T83" i="3"/>
  <c r="S83" i="3"/>
  <c r="C83" i="3"/>
  <c r="T82" i="3"/>
  <c r="S82" i="3"/>
  <c r="C82" i="3"/>
  <c r="T81" i="3"/>
  <c r="S81" i="3"/>
  <c r="C81" i="3"/>
  <c r="T80" i="3"/>
  <c r="S80" i="3"/>
  <c r="C80" i="3"/>
  <c r="T79" i="3"/>
  <c r="S79" i="3"/>
  <c r="C79" i="3"/>
  <c r="T78" i="3"/>
  <c r="S78" i="3"/>
  <c r="C78" i="3"/>
  <c r="T77" i="3"/>
  <c r="S77" i="3"/>
  <c r="C77" i="3"/>
  <c r="T76" i="3"/>
  <c r="S76" i="3"/>
  <c r="C76" i="3"/>
  <c r="T75" i="3"/>
  <c r="S75" i="3"/>
  <c r="C75" i="3"/>
  <c r="T74" i="3"/>
  <c r="S74" i="3"/>
  <c r="C74" i="3"/>
  <c r="T73" i="3"/>
  <c r="S73" i="3"/>
  <c r="C73" i="3"/>
  <c r="T72" i="3"/>
  <c r="S72" i="3"/>
  <c r="C72" i="3"/>
  <c r="T71" i="3"/>
  <c r="S71" i="3"/>
  <c r="C71" i="3"/>
  <c r="T70" i="3"/>
  <c r="S70" i="3"/>
  <c r="C70" i="3"/>
  <c r="T69" i="3"/>
  <c r="S69" i="3"/>
  <c r="C69" i="3"/>
  <c r="T68" i="3"/>
  <c r="S68" i="3"/>
  <c r="C68" i="3"/>
  <c r="T67" i="3"/>
  <c r="S67" i="3"/>
  <c r="C67" i="3"/>
  <c r="T66" i="3"/>
  <c r="S66" i="3"/>
  <c r="C66" i="3"/>
  <c r="T65" i="3"/>
  <c r="S65" i="3"/>
  <c r="C65" i="3"/>
  <c r="T64" i="3"/>
  <c r="S64" i="3"/>
  <c r="C64" i="3"/>
  <c r="T63" i="3"/>
  <c r="S63" i="3"/>
  <c r="C63" i="3"/>
  <c r="T62" i="3"/>
  <c r="S62" i="3"/>
  <c r="C62" i="3"/>
  <c r="T61" i="3"/>
  <c r="S61" i="3"/>
  <c r="C61" i="3"/>
  <c r="T60" i="3"/>
  <c r="S60" i="3"/>
  <c r="C60" i="3"/>
  <c r="T59" i="3"/>
  <c r="S59" i="3"/>
  <c r="C59" i="3"/>
  <c r="T58" i="3"/>
  <c r="S58" i="3"/>
  <c r="C58" i="3"/>
  <c r="T57" i="3"/>
  <c r="S57" i="3"/>
  <c r="C57" i="3"/>
  <c r="T56" i="3"/>
  <c r="S56" i="3"/>
  <c r="C56" i="3"/>
  <c r="T55" i="3"/>
  <c r="S55" i="3"/>
  <c r="C55" i="3"/>
  <c r="T54" i="3"/>
  <c r="S54" i="3"/>
  <c r="C54" i="3"/>
  <c r="T53" i="3"/>
  <c r="S53" i="3"/>
  <c r="C53" i="3"/>
  <c r="T52" i="3"/>
  <c r="S52" i="3"/>
  <c r="C52" i="3"/>
  <c r="T51" i="3"/>
  <c r="S51" i="3"/>
  <c r="C51" i="3"/>
  <c r="T50" i="3"/>
  <c r="S50" i="3"/>
  <c r="C50" i="3"/>
  <c r="T49" i="3"/>
  <c r="S49" i="3"/>
  <c r="C49" i="3"/>
  <c r="T48" i="3"/>
  <c r="S48" i="3"/>
  <c r="C48" i="3"/>
  <c r="T47" i="3"/>
  <c r="S47" i="3"/>
  <c r="C47" i="3"/>
  <c r="T46" i="3"/>
  <c r="S46" i="3"/>
  <c r="C46" i="3"/>
  <c r="T45" i="3"/>
  <c r="S45" i="3"/>
  <c r="C45" i="3"/>
  <c r="T44" i="3"/>
  <c r="S44" i="3"/>
  <c r="C44" i="3"/>
  <c r="T43" i="3"/>
  <c r="S43" i="3"/>
  <c r="C43" i="3"/>
  <c r="T42" i="3"/>
  <c r="S42" i="3"/>
  <c r="C42" i="3"/>
  <c r="T41" i="3"/>
  <c r="S41" i="3"/>
  <c r="C41" i="3"/>
  <c r="T40" i="3"/>
  <c r="S40" i="3"/>
  <c r="C40" i="3"/>
  <c r="T39" i="3"/>
  <c r="S39" i="3"/>
  <c r="C39" i="3"/>
  <c r="T38" i="3"/>
  <c r="S38" i="3"/>
  <c r="C38" i="3"/>
  <c r="T37" i="3"/>
  <c r="S37" i="3"/>
  <c r="C37" i="3"/>
  <c r="T36" i="3"/>
  <c r="S36" i="3"/>
  <c r="C36" i="3"/>
  <c r="T35" i="3"/>
  <c r="S35" i="3"/>
  <c r="C35" i="3"/>
  <c r="T34" i="3"/>
  <c r="S34" i="3"/>
  <c r="C34" i="3"/>
  <c r="T33" i="3"/>
  <c r="S33" i="3"/>
  <c r="C33" i="3"/>
  <c r="T32" i="3"/>
  <c r="S32" i="3"/>
  <c r="C32" i="3"/>
  <c r="T31" i="3"/>
  <c r="S31" i="3"/>
  <c r="C31" i="3"/>
  <c r="T30" i="3"/>
  <c r="S30" i="3"/>
  <c r="C30" i="3"/>
  <c r="T29" i="3"/>
  <c r="S29" i="3"/>
  <c r="C29" i="3"/>
  <c r="T28" i="3"/>
  <c r="S28" i="3"/>
  <c r="C28" i="3"/>
  <c r="T27" i="3"/>
  <c r="S27" i="3"/>
  <c r="C27" i="3"/>
  <c r="T26" i="3"/>
  <c r="S26" i="3"/>
  <c r="C26" i="3"/>
  <c r="T25" i="3"/>
  <c r="S25" i="3"/>
  <c r="C25" i="3"/>
  <c r="T24" i="3"/>
  <c r="S24" i="3"/>
  <c r="C24" i="3"/>
  <c r="T23" i="3"/>
  <c r="S23" i="3"/>
  <c r="C23" i="3"/>
  <c r="T22" i="3"/>
  <c r="S22" i="3"/>
  <c r="C22" i="3"/>
  <c r="T21" i="3"/>
  <c r="S21" i="3"/>
  <c r="C21" i="3"/>
  <c r="T20" i="3"/>
  <c r="S20" i="3"/>
  <c r="C20" i="3"/>
  <c r="T19" i="3"/>
  <c r="S19" i="3"/>
  <c r="C19" i="3"/>
  <c r="T18" i="3"/>
  <c r="S18" i="3"/>
  <c r="C18" i="3"/>
  <c r="T17" i="3"/>
  <c r="S17" i="3"/>
  <c r="C17" i="3"/>
  <c r="T16" i="3"/>
  <c r="S16" i="3"/>
  <c r="C16" i="3"/>
  <c r="T15" i="3"/>
  <c r="S15" i="3"/>
  <c r="C15" i="3"/>
  <c r="T14" i="3"/>
  <c r="S14" i="3"/>
  <c r="C14" i="3"/>
  <c r="T13" i="3"/>
  <c r="S13" i="3"/>
  <c r="C13" i="3"/>
  <c r="T12" i="3"/>
  <c r="S12" i="3"/>
  <c r="C12" i="3"/>
  <c r="T11" i="3"/>
  <c r="S11" i="3"/>
  <c r="C11" i="3"/>
  <c r="R10" i="3"/>
  <c r="R6" i="3" s="1"/>
  <c r="Q9" i="3"/>
  <c r="R8" i="3"/>
  <c r="P8" i="3"/>
  <c r="R7" i="3"/>
  <c r="P7" i="3"/>
  <c r="P6" i="3"/>
  <c r="T177" i="1"/>
  <c r="S177" i="1"/>
  <c r="C177" i="1"/>
  <c r="T11" i="1"/>
  <c r="S11" i="1"/>
  <c r="C11" i="1"/>
  <c r="T176" i="1"/>
  <c r="S176" i="1"/>
  <c r="T175" i="1"/>
  <c r="S175" i="1"/>
  <c r="T174" i="1"/>
  <c r="S174" i="1"/>
  <c r="T173" i="1"/>
  <c r="S173" i="1"/>
  <c r="T172" i="1"/>
  <c r="S172" i="1"/>
  <c r="T171" i="1"/>
  <c r="S171" i="1"/>
  <c r="T170" i="1"/>
  <c r="S170" i="1"/>
  <c r="T169" i="1"/>
  <c r="S169" i="1"/>
  <c r="T168" i="1"/>
  <c r="S168" i="1"/>
  <c r="T167" i="1"/>
  <c r="S167" i="1"/>
  <c r="T166" i="1"/>
  <c r="S166" i="1"/>
  <c r="T165" i="1"/>
  <c r="S165" i="1"/>
  <c r="T164" i="1"/>
  <c r="S164" i="1"/>
  <c r="T163" i="1"/>
  <c r="S163" i="1"/>
  <c r="T162" i="1"/>
  <c r="S162" i="1"/>
  <c r="T161" i="1"/>
  <c r="S161" i="1"/>
  <c r="T160" i="1"/>
  <c r="S160" i="1"/>
  <c r="T159" i="1"/>
  <c r="S159" i="1"/>
  <c r="T158" i="1"/>
  <c r="S158" i="1"/>
  <c r="T157" i="1"/>
  <c r="S157" i="1"/>
  <c r="T156" i="1"/>
  <c r="S156" i="1"/>
  <c r="T155" i="1"/>
  <c r="S155" i="1"/>
  <c r="T154" i="1"/>
  <c r="S154" i="1"/>
  <c r="T153" i="1"/>
  <c r="S153" i="1"/>
  <c r="T152" i="1"/>
  <c r="S152" i="1"/>
  <c r="T151" i="1"/>
  <c r="S151" i="1"/>
  <c r="T150" i="1"/>
  <c r="S150" i="1"/>
  <c r="T149" i="1"/>
  <c r="S149" i="1"/>
  <c r="T148" i="1"/>
  <c r="S148" i="1"/>
  <c r="T147" i="1"/>
  <c r="S147" i="1"/>
  <c r="T146" i="1"/>
  <c r="S146" i="1"/>
  <c r="T145" i="1"/>
  <c r="S145" i="1"/>
  <c r="T144" i="1"/>
  <c r="S144" i="1"/>
  <c r="T143" i="1"/>
  <c r="S143" i="1"/>
  <c r="T142" i="1"/>
  <c r="S142" i="1"/>
  <c r="T141" i="1"/>
  <c r="S141" i="1"/>
  <c r="T140" i="1"/>
  <c r="S140" i="1"/>
  <c r="T139" i="1"/>
  <c r="S139" i="1"/>
  <c r="T138" i="1"/>
  <c r="S138" i="1"/>
  <c r="T137" i="1"/>
  <c r="S137" i="1"/>
  <c r="T136" i="1"/>
  <c r="S136" i="1"/>
  <c r="T135" i="1"/>
  <c r="S135" i="1"/>
  <c r="T134" i="1"/>
  <c r="S134" i="1"/>
  <c r="T133" i="1"/>
  <c r="S133" i="1"/>
  <c r="T132" i="1"/>
  <c r="S132" i="1"/>
  <c r="T131" i="1"/>
  <c r="S131" i="1"/>
  <c r="T130" i="1"/>
  <c r="S130" i="1"/>
  <c r="T129" i="1"/>
  <c r="S129" i="1"/>
  <c r="T128" i="1"/>
  <c r="S128" i="1"/>
  <c r="T127" i="1"/>
  <c r="S127" i="1"/>
  <c r="T126" i="1"/>
  <c r="S126" i="1"/>
  <c r="T125" i="1"/>
  <c r="S125" i="1"/>
  <c r="T124" i="1"/>
  <c r="S124" i="1"/>
  <c r="T123" i="1"/>
  <c r="S123" i="1"/>
  <c r="T122" i="1"/>
  <c r="S122" i="1"/>
  <c r="T121" i="1"/>
  <c r="S121" i="1"/>
  <c r="T120" i="1"/>
  <c r="S120" i="1"/>
  <c r="T119" i="1"/>
  <c r="S119" i="1"/>
  <c r="T118" i="1"/>
  <c r="S118" i="1"/>
  <c r="T117" i="1"/>
  <c r="S117" i="1"/>
  <c r="T116" i="1"/>
  <c r="S116" i="1"/>
  <c r="T115" i="1"/>
  <c r="S115" i="1"/>
  <c r="T114" i="1"/>
  <c r="S114" i="1"/>
  <c r="T113" i="1"/>
  <c r="S113" i="1"/>
  <c r="T112" i="1"/>
  <c r="S112" i="1"/>
  <c r="T111" i="1"/>
  <c r="S111" i="1"/>
  <c r="T110" i="1"/>
  <c r="S110" i="1"/>
  <c r="T109" i="1"/>
  <c r="S109" i="1"/>
  <c r="T108" i="1"/>
  <c r="S108" i="1"/>
  <c r="T107" i="1"/>
  <c r="S107" i="1"/>
  <c r="T106" i="1"/>
  <c r="S106" i="1"/>
  <c r="T105" i="1"/>
  <c r="S105" i="1"/>
  <c r="T104" i="1"/>
  <c r="S104" i="1"/>
  <c r="T103" i="1"/>
  <c r="S103" i="1"/>
  <c r="T102" i="1"/>
  <c r="S102" i="1"/>
  <c r="T101" i="1"/>
  <c r="S101" i="1"/>
  <c r="T100" i="1"/>
  <c r="S100" i="1"/>
  <c r="T99" i="1"/>
  <c r="S99" i="1"/>
  <c r="T98" i="1"/>
  <c r="S98" i="1"/>
  <c r="T97" i="1"/>
  <c r="S97" i="1"/>
  <c r="T96" i="1"/>
  <c r="S96" i="1"/>
  <c r="T95" i="1"/>
  <c r="S95" i="1"/>
  <c r="T94" i="1"/>
  <c r="S94" i="1"/>
  <c r="T93" i="1"/>
  <c r="S93" i="1"/>
  <c r="T92" i="1"/>
  <c r="S92" i="1"/>
  <c r="T91" i="1"/>
  <c r="S91" i="1"/>
  <c r="T90" i="1"/>
  <c r="S90" i="1"/>
  <c r="T89" i="1"/>
  <c r="S89" i="1"/>
  <c r="T88" i="1"/>
  <c r="S88" i="1"/>
  <c r="T87" i="1"/>
  <c r="S87" i="1"/>
  <c r="T86" i="1"/>
  <c r="S86" i="1"/>
  <c r="T85" i="1"/>
  <c r="S85" i="1"/>
  <c r="T84" i="1"/>
  <c r="S84" i="1"/>
  <c r="T83" i="1"/>
  <c r="S83" i="1"/>
  <c r="T82" i="1"/>
  <c r="S82" i="1"/>
  <c r="T81" i="1"/>
  <c r="S81" i="1"/>
  <c r="T80" i="1"/>
  <c r="S80" i="1"/>
  <c r="T79" i="1"/>
  <c r="S79" i="1"/>
  <c r="T78" i="1"/>
  <c r="S78" i="1"/>
  <c r="T77" i="1"/>
  <c r="S77" i="1"/>
  <c r="T76" i="1"/>
  <c r="S76" i="1"/>
  <c r="T75" i="1"/>
  <c r="S75" i="1"/>
  <c r="T74" i="1"/>
  <c r="S74" i="1"/>
  <c r="T73" i="1"/>
  <c r="S73" i="1"/>
  <c r="T72" i="1"/>
  <c r="S72" i="1"/>
  <c r="T71" i="1"/>
  <c r="S71" i="1"/>
  <c r="T70" i="1"/>
  <c r="S70" i="1"/>
  <c r="T69" i="1"/>
  <c r="S69" i="1"/>
  <c r="T68" i="1"/>
  <c r="S68" i="1"/>
  <c r="T67" i="1"/>
  <c r="S67" i="1"/>
  <c r="T66" i="1"/>
  <c r="S66" i="1"/>
  <c r="T65" i="1"/>
  <c r="S65" i="1"/>
  <c r="T64" i="1"/>
  <c r="S64" i="1"/>
  <c r="T63" i="1"/>
  <c r="S63" i="1"/>
  <c r="T62" i="1"/>
  <c r="S62" i="1"/>
  <c r="T61" i="1"/>
  <c r="S61" i="1"/>
  <c r="T60" i="1"/>
  <c r="S60" i="1"/>
  <c r="T59" i="1"/>
  <c r="S59" i="1"/>
  <c r="T58" i="1"/>
  <c r="S58" i="1"/>
  <c r="T57" i="1"/>
  <c r="S57" i="1"/>
  <c r="T56" i="1"/>
  <c r="S56" i="1"/>
  <c r="T55" i="1"/>
  <c r="S55" i="1"/>
  <c r="T54" i="1"/>
  <c r="S54" i="1"/>
  <c r="T53" i="1"/>
  <c r="S53" i="1"/>
  <c r="T52" i="1"/>
  <c r="S52" i="1"/>
  <c r="T51" i="1"/>
  <c r="S51" i="1"/>
  <c r="T50" i="1"/>
  <c r="S50" i="1"/>
  <c r="T49" i="1"/>
  <c r="S49" i="1"/>
  <c r="T48" i="1"/>
  <c r="S48" i="1"/>
  <c r="T47" i="1"/>
  <c r="S47" i="1"/>
  <c r="T46" i="1"/>
  <c r="S46" i="1"/>
  <c r="T45" i="1"/>
  <c r="S45" i="1"/>
  <c r="T44" i="1"/>
  <c r="S44" i="1"/>
  <c r="T43" i="1"/>
  <c r="S43" i="1"/>
  <c r="T42" i="1"/>
  <c r="S42" i="1"/>
  <c r="T41" i="1"/>
  <c r="S41" i="1"/>
  <c r="T40" i="1"/>
  <c r="S40" i="1"/>
  <c r="T39" i="1"/>
  <c r="S39" i="1"/>
  <c r="T38" i="1"/>
  <c r="S38" i="1"/>
  <c r="T37" i="1"/>
  <c r="S37" i="1"/>
  <c r="T36" i="1"/>
  <c r="S36" i="1"/>
  <c r="T35" i="1"/>
  <c r="S35" i="1"/>
  <c r="T34" i="1"/>
  <c r="S34" i="1"/>
  <c r="T33" i="1"/>
  <c r="S33" i="1"/>
  <c r="T32" i="1"/>
  <c r="S32" i="1"/>
  <c r="T31" i="1"/>
  <c r="S31" i="1"/>
  <c r="T30" i="1"/>
  <c r="S30" i="1"/>
  <c r="T29" i="1"/>
  <c r="S29" i="1"/>
  <c r="T28" i="1"/>
  <c r="S28" i="1"/>
  <c r="T27" i="1"/>
  <c r="S27" i="1"/>
  <c r="T26" i="1"/>
  <c r="S26" i="1"/>
  <c r="T25" i="1"/>
  <c r="S25" i="1"/>
  <c r="T24" i="1"/>
  <c r="S24" i="1"/>
  <c r="T23" i="1"/>
  <c r="S23" i="1"/>
  <c r="T22" i="1"/>
  <c r="S22" i="1"/>
  <c r="T21" i="1"/>
  <c r="S21" i="1"/>
  <c r="T20" i="1"/>
  <c r="S20" i="1"/>
  <c r="T19" i="1"/>
  <c r="S19" i="1"/>
  <c r="T18" i="1"/>
  <c r="S18" i="1"/>
  <c r="T17" i="1"/>
  <c r="S17" i="1"/>
  <c r="T16" i="1"/>
  <c r="S16" i="1"/>
  <c r="T15" i="1"/>
  <c r="S15" i="1"/>
  <c r="T14" i="1"/>
  <c r="S14" i="1"/>
  <c r="T13" i="1"/>
  <c r="S13" i="1"/>
  <c r="T12" i="1"/>
  <c r="S12"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T243" i="1"/>
  <c r="S243" i="1"/>
  <c r="C243" i="1"/>
  <c r="T181" i="1"/>
  <c r="S181" i="1"/>
  <c r="C181" i="1"/>
  <c r="T242" i="1"/>
  <c r="S242" i="1"/>
  <c r="T241" i="1"/>
  <c r="S241" i="1"/>
  <c r="T240" i="1"/>
  <c r="S240" i="1"/>
  <c r="T239" i="1"/>
  <c r="S239" i="1"/>
  <c r="T238" i="1"/>
  <c r="S238" i="1"/>
  <c r="T237" i="1"/>
  <c r="S237" i="1"/>
  <c r="T236" i="1"/>
  <c r="S236" i="1"/>
  <c r="T235" i="1"/>
  <c r="S235" i="1"/>
  <c r="T234" i="1"/>
  <c r="S234" i="1"/>
  <c r="T233" i="1"/>
  <c r="S233" i="1"/>
  <c r="T232" i="1"/>
  <c r="S232" i="1"/>
  <c r="T231" i="1"/>
  <c r="S231" i="1"/>
  <c r="T230" i="1"/>
  <c r="S230" i="1"/>
  <c r="T229" i="1"/>
  <c r="S229" i="1"/>
  <c r="T228" i="1"/>
  <c r="S228" i="1"/>
  <c r="T227" i="1"/>
  <c r="S227" i="1"/>
  <c r="T226" i="1"/>
  <c r="S226" i="1"/>
  <c r="T225" i="1"/>
  <c r="S225" i="1"/>
  <c r="T224" i="1"/>
  <c r="S224" i="1"/>
  <c r="T223" i="1"/>
  <c r="S223" i="1"/>
  <c r="T222" i="1"/>
  <c r="S222" i="1"/>
  <c r="T221" i="1"/>
  <c r="S221" i="1"/>
  <c r="T220" i="1"/>
  <c r="S220" i="1"/>
  <c r="T219" i="1"/>
  <c r="S219" i="1"/>
  <c r="T218" i="1"/>
  <c r="S218" i="1"/>
  <c r="T217" i="1"/>
  <c r="S217" i="1"/>
  <c r="T216" i="1"/>
  <c r="S216" i="1"/>
  <c r="T215" i="1"/>
  <c r="S215" i="1"/>
  <c r="T214" i="1"/>
  <c r="S214" i="1"/>
  <c r="T213" i="1"/>
  <c r="S213" i="1"/>
  <c r="T212" i="1"/>
  <c r="S212" i="1"/>
  <c r="T211" i="1"/>
  <c r="S211" i="1"/>
  <c r="T210" i="1"/>
  <c r="S210" i="1"/>
  <c r="T209" i="1"/>
  <c r="S209" i="1"/>
  <c r="T208" i="1"/>
  <c r="S208" i="1"/>
  <c r="T207" i="1"/>
  <c r="S207" i="1"/>
  <c r="T206" i="1"/>
  <c r="S206" i="1"/>
  <c r="T205" i="1"/>
  <c r="S205" i="1"/>
  <c r="T204" i="1"/>
  <c r="S204" i="1"/>
  <c r="T203" i="1"/>
  <c r="S203" i="1"/>
  <c r="T202" i="1"/>
  <c r="S202" i="1"/>
  <c r="T201" i="1"/>
  <c r="S201" i="1"/>
  <c r="T200" i="1"/>
  <c r="S200" i="1"/>
  <c r="T199" i="1"/>
  <c r="S199" i="1"/>
  <c r="T198" i="1"/>
  <c r="S198" i="1"/>
  <c r="T197" i="1"/>
  <c r="S197" i="1"/>
  <c r="T196" i="1"/>
  <c r="S196" i="1"/>
  <c r="T195" i="1"/>
  <c r="S195" i="1"/>
  <c r="T194" i="1"/>
  <c r="S194" i="1"/>
  <c r="T193" i="1"/>
  <c r="S193" i="1"/>
  <c r="T192" i="1"/>
  <c r="S192" i="1"/>
  <c r="T191" i="1"/>
  <c r="S191" i="1"/>
  <c r="T190" i="1"/>
  <c r="S190" i="1"/>
  <c r="T189" i="1"/>
  <c r="S189" i="1"/>
  <c r="T188" i="1"/>
  <c r="S188" i="1"/>
  <c r="T187" i="1"/>
  <c r="S187" i="1"/>
  <c r="T186" i="1"/>
  <c r="S186" i="1"/>
  <c r="T185" i="1"/>
  <c r="S185" i="1"/>
  <c r="T184" i="1"/>
  <c r="S184" i="1"/>
  <c r="T183" i="1"/>
  <c r="S183" i="1"/>
  <c r="T182" i="1"/>
  <c r="S182"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T247" i="1"/>
  <c r="S247" i="1"/>
  <c r="C247" i="1"/>
  <c r="T362" i="1"/>
  <c r="S362" i="1"/>
  <c r="T361" i="1"/>
  <c r="S361" i="1"/>
  <c r="T360" i="1"/>
  <c r="S360" i="1"/>
  <c r="T359" i="1"/>
  <c r="S359" i="1"/>
  <c r="T358" i="1"/>
  <c r="S358" i="1"/>
  <c r="T357" i="1"/>
  <c r="S357" i="1"/>
  <c r="T356" i="1"/>
  <c r="S356" i="1"/>
  <c r="T355" i="1"/>
  <c r="S355" i="1"/>
  <c r="T354" i="1"/>
  <c r="S354" i="1"/>
  <c r="T353" i="1"/>
  <c r="S353" i="1"/>
  <c r="T352" i="1"/>
  <c r="S352" i="1"/>
  <c r="T351" i="1"/>
  <c r="S351" i="1"/>
  <c r="T350" i="1"/>
  <c r="S350" i="1"/>
  <c r="T349" i="1"/>
  <c r="S349" i="1"/>
  <c r="T348" i="1"/>
  <c r="S348" i="1"/>
  <c r="T347" i="1"/>
  <c r="S347" i="1"/>
  <c r="T346" i="1"/>
  <c r="S346" i="1"/>
  <c r="T345" i="1"/>
  <c r="S345" i="1"/>
  <c r="T344" i="1"/>
  <c r="S344" i="1"/>
  <c r="T343" i="1"/>
  <c r="S343" i="1"/>
  <c r="T342" i="1"/>
  <c r="S342" i="1"/>
  <c r="T341" i="1"/>
  <c r="S341" i="1"/>
  <c r="T340" i="1"/>
  <c r="S340" i="1"/>
  <c r="T339" i="1"/>
  <c r="S339" i="1"/>
  <c r="T338" i="1"/>
  <c r="S338" i="1"/>
  <c r="T337" i="1"/>
  <c r="S337" i="1"/>
  <c r="T336" i="1"/>
  <c r="S336" i="1"/>
  <c r="T335" i="1"/>
  <c r="S335" i="1"/>
  <c r="T334" i="1"/>
  <c r="S334" i="1"/>
  <c r="T333" i="1"/>
  <c r="S333" i="1"/>
  <c r="T332" i="1"/>
  <c r="S332" i="1"/>
  <c r="T331" i="1"/>
  <c r="S331" i="1"/>
  <c r="T330" i="1"/>
  <c r="S330" i="1"/>
  <c r="T329" i="1"/>
  <c r="S329" i="1"/>
  <c r="T328" i="1"/>
  <c r="S328" i="1"/>
  <c r="T327" i="1"/>
  <c r="S327" i="1"/>
  <c r="T326" i="1"/>
  <c r="S326" i="1"/>
  <c r="T325" i="1"/>
  <c r="S325" i="1"/>
  <c r="T324" i="1"/>
  <c r="S324" i="1"/>
  <c r="T323" i="1"/>
  <c r="S323" i="1"/>
  <c r="T322" i="1"/>
  <c r="S322" i="1"/>
  <c r="T321" i="1"/>
  <c r="S321" i="1"/>
  <c r="T320" i="1"/>
  <c r="S320" i="1"/>
  <c r="T319" i="1"/>
  <c r="S319" i="1"/>
  <c r="T318" i="1"/>
  <c r="S318" i="1"/>
  <c r="T317" i="1"/>
  <c r="S317" i="1"/>
  <c r="T316" i="1"/>
  <c r="S316" i="1"/>
  <c r="T315" i="1"/>
  <c r="S315" i="1"/>
  <c r="T314" i="1"/>
  <c r="S314" i="1"/>
  <c r="T313" i="1"/>
  <c r="S313" i="1"/>
  <c r="T312" i="1"/>
  <c r="S312" i="1"/>
  <c r="T311" i="1"/>
  <c r="S311" i="1"/>
  <c r="T310" i="1"/>
  <c r="S310" i="1"/>
  <c r="T309" i="1"/>
  <c r="S309" i="1"/>
  <c r="T308" i="1"/>
  <c r="S308" i="1"/>
  <c r="T307" i="1"/>
  <c r="S307" i="1"/>
  <c r="T306" i="1"/>
  <c r="S306" i="1"/>
  <c r="T305" i="1"/>
  <c r="S305" i="1"/>
  <c r="T304" i="1"/>
  <c r="S304" i="1"/>
  <c r="T303" i="1"/>
  <c r="S303" i="1"/>
  <c r="T302" i="1"/>
  <c r="S302" i="1"/>
  <c r="T301" i="1"/>
  <c r="S301" i="1"/>
  <c r="T300" i="1"/>
  <c r="S300" i="1"/>
  <c r="T299" i="1"/>
  <c r="S299" i="1"/>
  <c r="T298" i="1"/>
  <c r="S298" i="1"/>
  <c r="T297" i="1"/>
  <c r="S297" i="1"/>
  <c r="T296" i="1"/>
  <c r="S296" i="1"/>
  <c r="T295" i="1"/>
  <c r="S295" i="1"/>
  <c r="T294" i="1"/>
  <c r="S294" i="1"/>
  <c r="T293" i="1"/>
  <c r="S293" i="1"/>
  <c r="T292" i="1"/>
  <c r="S292" i="1"/>
  <c r="T291" i="1"/>
  <c r="S291" i="1"/>
  <c r="T290" i="1"/>
  <c r="S290" i="1"/>
  <c r="T289" i="1"/>
  <c r="S289" i="1"/>
  <c r="T288" i="1"/>
  <c r="S288" i="1"/>
  <c r="T287" i="1"/>
  <c r="S287" i="1"/>
  <c r="T286" i="1"/>
  <c r="S286" i="1"/>
  <c r="T285" i="1"/>
  <c r="S285" i="1"/>
  <c r="T284" i="1"/>
  <c r="S284" i="1"/>
  <c r="T283" i="1"/>
  <c r="S283" i="1"/>
  <c r="T282" i="1"/>
  <c r="S282" i="1"/>
  <c r="T281" i="1"/>
  <c r="S281" i="1"/>
  <c r="T280" i="1"/>
  <c r="S280" i="1"/>
  <c r="T279" i="1"/>
  <c r="S279" i="1"/>
  <c r="T278" i="1"/>
  <c r="S278" i="1"/>
  <c r="T277" i="1"/>
  <c r="S277" i="1"/>
  <c r="T276" i="1"/>
  <c r="S276" i="1"/>
  <c r="T275" i="1"/>
  <c r="S275" i="1"/>
  <c r="T274" i="1"/>
  <c r="S274" i="1"/>
  <c r="T273" i="1"/>
  <c r="S273" i="1"/>
  <c r="T272" i="1"/>
  <c r="S272" i="1"/>
  <c r="T271" i="1"/>
  <c r="S271" i="1"/>
  <c r="T270" i="1"/>
  <c r="S270" i="1"/>
  <c r="T269" i="1"/>
  <c r="S269" i="1"/>
  <c r="T268" i="1"/>
  <c r="S268" i="1"/>
  <c r="T267" i="1"/>
  <c r="S267" i="1"/>
  <c r="T266" i="1"/>
  <c r="S266" i="1"/>
  <c r="T265" i="1"/>
  <c r="S265" i="1"/>
  <c r="T264" i="1"/>
  <c r="S264" i="1"/>
  <c r="T263" i="1"/>
  <c r="S263" i="1"/>
  <c r="T262" i="1"/>
  <c r="S262" i="1"/>
  <c r="T261" i="1"/>
  <c r="S261" i="1"/>
  <c r="T260" i="1"/>
  <c r="S260" i="1"/>
  <c r="T259" i="1"/>
  <c r="S259" i="1"/>
  <c r="T258" i="1"/>
  <c r="S258" i="1"/>
  <c r="T257" i="1"/>
  <c r="S257" i="1"/>
  <c r="T256" i="1"/>
  <c r="S256" i="1"/>
  <c r="T255" i="1"/>
  <c r="S255" i="1"/>
  <c r="T254" i="1"/>
  <c r="S254" i="1"/>
  <c r="T253" i="1"/>
  <c r="S253" i="1"/>
  <c r="T252" i="1"/>
  <c r="S252" i="1"/>
  <c r="T251" i="1"/>
  <c r="S251" i="1"/>
  <c r="T250" i="1"/>
  <c r="S250" i="1"/>
  <c r="T249" i="1"/>
  <c r="S249" i="1"/>
  <c r="T248" i="1"/>
  <c r="S248" i="1"/>
  <c r="C362" i="1"/>
  <c r="C361" i="1"/>
  <c r="C360" i="1"/>
  <c r="C359" i="1"/>
  <c r="C358" i="1"/>
  <c r="C357" i="1"/>
  <c r="C356" i="1"/>
  <c r="C355" i="1"/>
  <c r="C354"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AL364" i="3" a="1"/>
  <c r="AL345" i="3" a="1"/>
  <c r="AL109" i="3" a="1"/>
  <c r="AL160" i="3" a="1"/>
  <c r="AL92" i="3" a="1"/>
  <c r="AL295" i="3" a="1"/>
  <c r="AL339" i="3" a="1"/>
  <c r="AL48" i="3" a="1"/>
  <c r="AL245" i="3" a="1"/>
  <c r="AL356" i="3" a="1"/>
  <c r="AL116" i="3" a="1"/>
  <c r="AL174" i="3" a="1"/>
  <c r="AL351" i="3" a="1"/>
  <c r="AL346" i="3" a="1"/>
  <c r="AL323" i="3" a="1"/>
  <c r="AL108" i="3" a="1"/>
  <c r="AL94" i="3" a="1"/>
  <c r="AL20" i="3" a="1"/>
  <c r="AL218" i="3" a="1"/>
  <c r="AL256" i="3" a="1"/>
  <c r="AL352" i="3" a="1"/>
  <c r="AL340" i="3" a="1"/>
  <c r="AL297" i="3" a="1"/>
  <c r="AL212" i="3" a="1"/>
  <c r="AL113" i="3" a="1"/>
  <c r="AL83" i="3" a="1"/>
  <c r="AL119" i="3" a="1"/>
  <c r="AL202" i="3" a="1"/>
  <c r="AL262" i="3" a="1"/>
  <c r="AL203" i="3" a="1"/>
  <c r="AL127" i="3" a="1"/>
  <c r="AL34" i="3" a="1"/>
  <c r="AL106" i="3" a="1"/>
  <c r="AL318" i="3" a="1"/>
  <c r="AL70" i="3" a="1"/>
  <c r="AL138" i="3" a="1"/>
  <c r="AL199" i="3" a="1"/>
  <c r="AL205" i="3" a="1"/>
  <c r="AL310" i="3" a="1"/>
  <c r="AL267" i="3" a="1"/>
  <c r="AL210" i="3" a="1"/>
  <c r="AL82" i="3" a="1"/>
  <c r="AL55" i="3" a="1"/>
  <c r="AL14" i="3" a="1"/>
  <c r="AL130" i="3" a="1"/>
  <c r="AL194" i="3" a="1"/>
  <c r="AL231" i="3" a="1"/>
  <c r="AL49" i="3" a="1"/>
  <c r="AL270" i="3" a="1"/>
  <c r="AL159" i="3" a="1"/>
  <c r="AL134" i="3" a="1"/>
  <c r="AL252" i="3" a="1"/>
  <c r="AL36" i="3" a="1"/>
  <c r="AL329" i="3" a="1"/>
  <c r="AL101" i="3" a="1"/>
  <c r="AL152" i="3" a="1"/>
  <c r="AL128" i="3" a="1"/>
  <c r="AL326" i="3" a="1"/>
  <c r="AL25" i="3" a="1"/>
  <c r="AL250" i="3" a="1"/>
  <c r="AL64" i="3" a="1"/>
  <c r="AL312" i="3" a="1"/>
  <c r="AL300" i="3" a="1"/>
  <c r="AL232" i="3" a="1"/>
  <c r="AL167" i="3" a="1"/>
  <c r="AL56" i="3" a="1"/>
  <c r="AL60" i="3" a="1"/>
  <c r="AL286" i="3" a="1"/>
  <c r="AL173" i="3" a="1"/>
  <c r="AL38" i="3" a="1"/>
  <c r="AL117" i="3" a="1"/>
  <c r="AL354" i="3" a="1"/>
  <c r="AL305" i="3" a="1"/>
  <c r="AL302" i="3" a="1"/>
  <c r="AL287" i="3" a="1"/>
  <c r="AL282" i="3" a="1"/>
  <c r="AL223" i="3" a="1"/>
  <c r="AL147" i="3" a="1"/>
  <c r="AL30" i="3" a="1"/>
  <c r="AL172" i="3" a="1"/>
  <c r="AL133" i="3" a="1"/>
  <c r="AL301" i="3" a="1"/>
  <c r="AL288" i="3" a="1"/>
  <c r="AL276" i="3" a="1"/>
  <c r="AL208" i="3" a="1"/>
  <c r="AL151" i="3" a="1"/>
  <c r="AL32" i="3" a="1"/>
  <c r="AL51" i="3" a="1"/>
  <c r="AL148" i="3" a="1"/>
  <c r="AL353" i="3" a="1"/>
  <c r="AL325" i="3" a="1"/>
  <c r="AL242" i="3" a="1"/>
  <c r="AL142" i="3" a="1"/>
  <c r="AL112" i="3" a="1"/>
  <c r="AL206" i="3" a="1"/>
  <c r="AL253" i="3" a="1"/>
  <c r="AL120" i="3" a="1"/>
  <c r="AL35" i="3" a="1"/>
  <c r="AL196" i="3" a="1"/>
  <c r="AL273" i="3" a="1"/>
  <c r="AL244" i="3" a="1"/>
  <c r="AL187" i="3" a="1"/>
  <c r="AL111" i="3" a="1"/>
  <c r="AL18" i="3" a="1"/>
  <c r="W248" i="3" a="1"/>
  <c r="AL320" i="3" a="1"/>
  <c r="AL362" i="3" a="1"/>
  <c r="AL355" i="3" a="1"/>
  <c r="AL124" i="3" a="1"/>
  <c r="AL137" i="3" a="1"/>
  <c r="AL28" i="3" a="1"/>
  <c r="AL285" i="3" a="1"/>
  <c r="AL164" i="3" a="1"/>
  <c r="AL95" i="3" a="1"/>
  <c r="AL74" i="3" a="1"/>
  <c r="AL227" i="3" a="1"/>
  <c r="AL228" i="3" a="1"/>
  <c r="AL240" i="3" a="1"/>
  <c r="AL342" i="3" a="1"/>
  <c r="AL331" i="3" a="1"/>
  <c r="AL165" i="3" a="1"/>
  <c r="AL176" i="3" a="1"/>
  <c r="AL87" i="3" a="1"/>
  <c r="AL45" i="3" a="1"/>
  <c r="AL123" i="3" a="1"/>
  <c r="AL306" i="3" a="1"/>
  <c r="AL338" i="3" a="1"/>
  <c r="AL307" i="3" a="1"/>
  <c r="AL100" i="3" a="1"/>
  <c r="AL19" i="3" a="1"/>
  <c r="AL90" i="3" a="1"/>
  <c r="AL261" i="3" a="1"/>
  <c r="AL201" i="3" a="1"/>
  <c r="AL33" i="3" a="1"/>
  <c r="AL12" i="3" a="1"/>
  <c r="AL43" i="3" a="1"/>
  <c r="AL26" i="3" a="1"/>
  <c r="AL309" i="3" a="1"/>
  <c r="AL81" i="3" a="1"/>
  <c r="AL171" i="3" a="1"/>
  <c r="AL66" i="3" a="1"/>
  <c r="AL31" i="3" a="1"/>
  <c r="AL179" i="3" a="1"/>
  <c r="AL107" i="3" a="1"/>
  <c r="AL42" i="3" a="1"/>
  <c r="AL335" i="3" a="1"/>
  <c r="AL236" i="3" a="1"/>
  <c r="AL361" i="3" a="1"/>
  <c r="AL369" i="3" a="1"/>
  <c r="AL156" i="3" a="1"/>
  <c r="AL59" i="3" a="1"/>
  <c r="AL40" i="3" a="1"/>
  <c r="AL269" i="3" a="1"/>
  <c r="AL275" i="3" a="1"/>
  <c r="AL299" i="3" a="1"/>
  <c r="AL29" i="3" a="1"/>
  <c r="AL255" i="3" a="1"/>
  <c r="AL77" i="3" a="1"/>
  <c r="AL367" i="3" a="1"/>
  <c r="AL343" i="3" a="1"/>
  <c r="AL86" i="3" a="1"/>
  <c r="AL104" i="3" a="1"/>
  <c r="AL141" i="3" a="1"/>
  <c r="AL258" i="3" a="1"/>
  <c r="AL336" i="3" a="1"/>
  <c r="AL47" i="3" a="1"/>
  <c r="AL226" i="3" a="1"/>
  <c r="AL126" i="3" a="1"/>
  <c r="AL365" i="3" a="1"/>
  <c r="AL97" i="3" a="1"/>
  <c r="AL217" i="3" a="1"/>
  <c r="AL214" i="3" a="1"/>
  <c r="AL211" i="3" a="1"/>
  <c r="AL260" i="3" a="1"/>
  <c r="AL330" i="3" a="1"/>
  <c r="AL15" i="3" a="1"/>
  <c r="AL264" i="3" a="1"/>
  <c r="AL65" i="3" a="1"/>
  <c r="AL284" i="3" a="1"/>
  <c r="AL265" i="3" a="1"/>
  <c r="AL209" i="3" a="1"/>
  <c r="W246" i="3" a="1"/>
  <c r="AL121" i="3" a="1"/>
  <c r="AL103" i="3" a="1"/>
  <c r="AL115" i="3" a="1"/>
  <c r="AL303" i="3" a="1"/>
  <c r="AL298" i="3" a="1"/>
  <c r="AL239" i="3" a="1"/>
  <c r="AL197" i="3" a="1"/>
  <c r="AL46" i="3" a="1"/>
  <c r="AL237" i="3" a="1"/>
  <c r="AL292" i="3" a="1"/>
  <c r="AL102" i="3" a="1"/>
  <c r="AL11" i="3" a="1"/>
  <c r="AL54" i="3" a="1"/>
  <c r="AL225" i="3" a="1"/>
  <c r="AL154" i="3" a="1"/>
  <c r="AL132" i="3" a="1"/>
  <c r="AL278" i="3" a="1"/>
  <c r="AL219" i="3" a="1"/>
  <c r="AL143" i="3" a="1"/>
  <c r="AL50" i="3" a="1"/>
  <c r="AL23" i="3" a="1"/>
  <c r="AL37" i="3" a="1"/>
  <c r="AL89" i="3" a="1"/>
  <c r="W181" i="3" a="1"/>
  <c r="AL279" i="3" a="1"/>
  <c r="AL274" i="3" a="1"/>
  <c r="AL215" i="3" a="1"/>
  <c r="AL139" i="3" a="1"/>
  <c r="AL22" i="3" a="1"/>
  <c r="AL96" i="3" a="1"/>
  <c r="AL80" i="3" a="1"/>
  <c r="AL344" i="3" a="1"/>
  <c r="AL332" i="3" a="1"/>
  <c r="AL281" i="3" a="1"/>
  <c r="AL204" i="3" a="1"/>
  <c r="AL88" i="3" a="1"/>
  <c r="AL76" i="3" a="1"/>
  <c r="AL234" i="3" a="1"/>
  <c r="AL21" i="3" a="1"/>
  <c r="AL327" i="3" a="1"/>
  <c r="AL175" i="3" a="1"/>
  <c r="AL289" i="3" a="1"/>
  <c r="W247" i="3" a="1"/>
  <c r="AL185" i="3" a="1"/>
  <c r="AL125" i="3" a="1"/>
  <c r="AL17" i="3" a="1"/>
  <c r="AL136" i="3" a="1"/>
  <c r="AL370" i="3" a="1"/>
  <c r="AL294" i="3" a="1"/>
  <c r="AL347" i="3" a="1"/>
  <c r="AL27" i="3" a="1"/>
  <c r="AL69" i="3" a="1"/>
  <c r="AL63" i="3" a="1"/>
  <c r="AL198" i="3" a="1"/>
  <c r="AL78" i="3" a="1"/>
  <c r="AL308" i="3" a="1"/>
  <c r="AL140" i="3" a="1"/>
  <c r="AL359" i="3" a="1"/>
  <c r="AL349" i="3" a="1"/>
  <c r="AL52" i="3" a="1"/>
  <c r="AL149" i="3" a="1"/>
  <c r="AL73" i="3" a="1"/>
  <c r="AL358" i="3" a="1"/>
  <c r="AL363" i="3" a="1"/>
  <c r="W182" i="3" a="1"/>
  <c r="AL99" i="3" a="1"/>
  <c r="AL129" i="3" a="1"/>
  <c r="AL61" i="3" a="1"/>
  <c r="AL290" i="3" a="1"/>
  <c r="AL166" i="3" a="1"/>
  <c r="AL91" i="3" a="1"/>
  <c r="AL67" i="3" a="1"/>
  <c r="AL224" i="3" a="1"/>
  <c r="AL105" i="3" a="1"/>
  <c r="AL158" i="3" a="1"/>
  <c r="AL341" i="3" a="1"/>
  <c r="AL161" i="3" a="1"/>
  <c r="AL163" i="3" a="1"/>
  <c r="AL144" i="3" a="1"/>
  <c r="AL321" i="3" a="1"/>
  <c r="AL263" i="3" a="1"/>
  <c r="AL16" i="3" a="1"/>
  <c r="AL183" i="3" a="1"/>
  <c r="AL334" i="3" a="1"/>
  <c r="AL315" i="3" a="1"/>
  <c r="AL157" i="3" a="1"/>
  <c r="AL170" i="3" a="1"/>
  <c r="AL79" i="3" a="1"/>
  <c r="AL272" i="3" a="1"/>
  <c r="AL190" i="3" a="1"/>
  <c r="AL280" i="3" a="1"/>
  <c r="AL268" i="3" a="1"/>
  <c r="AL200" i="3" a="1"/>
  <c r="AL150" i="3" a="1"/>
  <c r="AL24" i="3" a="1"/>
  <c r="AL44" i="3" a="1"/>
  <c r="AL192" i="3" a="1"/>
  <c r="AL311" i="3" a="1"/>
  <c r="AL254" i="3" a="1"/>
  <c r="AL75" i="3" a="1"/>
  <c r="AL328" i="3" a="1"/>
  <c r="AL316" i="3" a="1"/>
  <c r="AL249" i="3" a="1"/>
  <c r="AL188" i="3" a="1"/>
  <c r="AL72" i="3" a="1"/>
  <c r="AL68" i="3" a="1"/>
  <c r="AL251" i="3" a="1"/>
  <c r="AL235" i="3" a="1"/>
  <c r="AL39" i="3" a="1"/>
  <c r="AL189" i="3" a="1"/>
  <c r="AL304" i="3" a="1"/>
  <c r="AL277" i="3" a="1"/>
  <c r="AL324" i="3" a="1"/>
  <c r="AL135" i="3" a="1"/>
  <c r="AL291" i="3" a="1"/>
  <c r="AL317" i="3" a="1"/>
  <c r="AL184" i="3" a="1"/>
  <c r="W180" i="3" a="1"/>
  <c r="AL57" i="3" a="1"/>
  <c r="AL216" i="3" a="1"/>
  <c r="AL85" i="3" a="1"/>
  <c r="AL41" i="3" a="1"/>
  <c r="AL230" i="3" a="1"/>
  <c r="AL193" i="3" a="1"/>
  <c r="AL191" i="3" a="1"/>
  <c r="AL357" i="3" a="1"/>
  <c r="AL177" i="3" a="1"/>
  <c r="AL178" i="3" a="1"/>
  <c r="AL238" i="3" a="1"/>
  <c r="AL98" i="3" a="1"/>
  <c r="AL368" i="3" a="1"/>
  <c r="AL169" i="3" a="1"/>
  <c r="AL58" i="3" a="1"/>
  <c r="AL53" i="3" a="1"/>
  <c r="AL350" i="3" a="1"/>
  <c r="AL186" i="3" a="1"/>
  <c r="AL13" i="3" a="1"/>
  <c r="AL360" i="3" a="1"/>
  <c r="AL348" i="3" a="1"/>
  <c r="AL313" i="3" a="1"/>
  <c r="AL220" i="3" a="1"/>
  <c r="AL145" i="3" a="1"/>
  <c r="AL84" i="3" a="1"/>
  <c r="AL283" i="3" a="1"/>
  <c r="AL257" i="3" a="1"/>
  <c r="AL229" i="3" a="1"/>
  <c r="AL333" i="3" a="1"/>
  <c r="AL153" i="3" a="1"/>
  <c r="AL162" i="3" a="1"/>
  <c r="AL122" i="3" a="1"/>
  <c r="AL222" i="3" a="1"/>
  <c r="AL195" i="3" a="1"/>
  <c r="AL366" i="3" a="1"/>
  <c r="AL271" i="3" a="1"/>
  <c r="AL266" i="3" a="1"/>
  <c r="AL207" i="3" a="1"/>
  <c r="AL131" i="3" a="1"/>
  <c r="AL337" i="3" a="1"/>
  <c r="AL93" i="3" a="1"/>
  <c r="AL221" i="3" a="1"/>
  <c r="AL118" i="3" a="1"/>
  <c r="AL322" i="3" a="1"/>
  <c r="AL241" i="3" a="1"/>
  <c r="AL319" i="3" a="1"/>
  <c r="AL314" i="3" a="1"/>
  <c r="AL259" i="3" a="1"/>
  <c r="AL213" i="3" a="1"/>
  <c r="AL62" i="3" a="1"/>
  <c r="AL114" i="3" a="1"/>
  <c r="AL168" i="3" a="1"/>
  <c r="AL293" i="3" a="1"/>
  <c r="AL233" i="3" a="1"/>
  <c r="AL110" i="3" a="1"/>
  <c r="AL243" i="3" a="1"/>
  <c r="AL296" i="3" a="1"/>
  <c r="AL155" i="3" a="1"/>
  <c r="AL71" i="3" a="1"/>
  <c r="AL146" i="3" a="1"/>
  <c r="S182" i="3" l="1"/>
  <c r="S7" i="3" s="1"/>
  <c r="R372" i="3"/>
  <c r="S10" i="3"/>
  <c r="S6" i="3" s="1"/>
  <c r="AL97" i="3"/>
  <c r="AL155" i="3"/>
  <c r="AL14" i="3"/>
  <c r="AL21" i="3"/>
  <c r="AL29" i="3"/>
  <c r="AL37" i="3"/>
  <c r="AL45" i="3"/>
  <c r="AL53" i="3"/>
  <c r="AL61" i="3"/>
  <c r="AL69" i="3"/>
  <c r="AL77" i="3"/>
  <c r="AL85" i="3"/>
  <c r="AL93" i="3"/>
  <c r="AL96" i="3"/>
  <c r="AL172" i="3"/>
  <c r="AL174" i="3"/>
  <c r="AL237" i="3"/>
  <c r="AL289" i="3"/>
  <c r="AL114" i="3"/>
  <c r="AL198" i="3"/>
  <c r="AL15" i="3"/>
  <c r="AL19" i="3"/>
  <c r="AL20" i="3"/>
  <c r="AL27" i="3"/>
  <c r="AL28" i="3"/>
  <c r="AL35" i="3"/>
  <c r="AL36" i="3"/>
  <c r="AL43" i="3"/>
  <c r="AL44" i="3"/>
  <c r="AL51" i="3"/>
  <c r="AL52" i="3"/>
  <c r="AL59" i="3"/>
  <c r="AL60" i="3"/>
  <c r="AL67" i="3"/>
  <c r="AL68" i="3"/>
  <c r="AL75" i="3"/>
  <c r="AL76" i="3"/>
  <c r="AL83" i="3"/>
  <c r="AL84" i="3"/>
  <c r="AL91" i="3"/>
  <c r="AL92" i="3"/>
  <c r="AL130" i="3"/>
  <c r="AL136" i="3"/>
  <c r="AL257" i="3"/>
  <c r="AL12" i="3"/>
  <c r="AL128" i="3"/>
  <c r="AL214" i="3"/>
  <c r="AL13" i="3"/>
  <c r="AL156" i="3"/>
  <c r="AL158" i="3"/>
  <c r="AL171" i="3"/>
  <c r="AL190" i="3"/>
  <c r="AL206" i="3"/>
  <c r="AL222" i="3"/>
  <c r="AL321" i="3"/>
  <c r="AL11" i="3"/>
  <c r="AL98" i="3"/>
  <c r="AL104" i="3"/>
  <c r="W248" i="3"/>
  <c r="AL120" i="3"/>
  <c r="AL106" i="3"/>
  <c r="AL159" i="3"/>
  <c r="AL23" i="3"/>
  <c r="AL31" i="3"/>
  <c r="AL39" i="3"/>
  <c r="AL47" i="3"/>
  <c r="AL55" i="3"/>
  <c r="AL63" i="3"/>
  <c r="AL71" i="3"/>
  <c r="AL79" i="3"/>
  <c r="AL87" i="3"/>
  <c r="AL95" i="3"/>
  <c r="AL129" i="3"/>
  <c r="AL138" i="3"/>
  <c r="AL146" i="3"/>
  <c r="AL175" i="3"/>
  <c r="AL337" i="3"/>
  <c r="AL22" i="3"/>
  <c r="AL30" i="3"/>
  <c r="AL38" i="3"/>
  <c r="AL46" i="3"/>
  <c r="AL54" i="3"/>
  <c r="AL62" i="3"/>
  <c r="AL70" i="3"/>
  <c r="AL78" i="3"/>
  <c r="AL86" i="3"/>
  <c r="AL94" i="3"/>
  <c r="AL105" i="3"/>
  <c r="AL137" i="3"/>
  <c r="AL229" i="3"/>
  <c r="AL369" i="3"/>
  <c r="AL16" i="3"/>
  <c r="AL24" i="3"/>
  <c r="AL32" i="3"/>
  <c r="AL40" i="3"/>
  <c r="AL48" i="3"/>
  <c r="AL56" i="3"/>
  <c r="AL64" i="3"/>
  <c r="AL72" i="3"/>
  <c r="AL80" i="3"/>
  <c r="AL88" i="3"/>
  <c r="AL113" i="3"/>
  <c r="AL145" i="3"/>
  <c r="AL154" i="3"/>
  <c r="AL160" i="3"/>
  <c r="AL273" i="3"/>
  <c r="AL17" i="3"/>
  <c r="AL25" i="3"/>
  <c r="AL33" i="3"/>
  <c r="AL41" i="3"/>
  <c r="AL49" i="3"/>
  <c r="AL57" i="3"/>
  <c r="AL65" i="3"/>
  <c r="AL73" i="3"/>
  <c r="AL81" i="3"/>
  <c r="AL89" i="3"/>
  <c r="AL112" i="3"/>
  <c r="AL122" i="3"/>
  <c r="AL144" i="3"/>
  <c r="AL228" i="3"/>
  <c r="AL238" i="3"/>
  <c r="AL353" i="3"/>
  <c r="AL18" i="3"/>
  <c r="AL26" i="3"/>
  <c r="AL34" i="3"/>
  <c r="AL42" i="3"/>
  <c r="AL50" i="3"/>
  <c r="AL58" i="3"/>
  <c r="AL66" i="3"/>
  <c r="AL74" i="3"/>
  <c r="AL82" i="3"/>
  <c r="AL90" i="3"/>
  <c r="AL121" i="3"/>
  <c r="AL170" i="3"/>
  <c r="AL176" i="3"/>
  <c r="AL305" i="3"/>
  <c r="AL99" i="3"/>
  <c r="AL107" i="3"/>
  <c r="AL115" i="3"/>
  <c r="AL123" i="3"/>
  <c r="AL131" i="3"/>
  <c r="AL139" i="3"/>
  <c r="AL147" i="3"/>
  <c r="AL189" i="3"/>
  <c r="AL197" i="3"/>
  <c r="AL205" i="3"/>
  <c r="AL213" i="3"/>
  <c r="AL221" i="3"/>
  <c r="AL236" i="3"/>
  <c r="AL100" i="3"/>
  <c r="AL108" i="3"/>
  <c r="AL116" i="3"/>
  <c r="AL124" i="3"/>
  <c r="AL132" i="3"/>
  <c r="AL140" i="3"/>
  <c r="AL148" i="3"/>
  <c r="AL150" i="3"/>
  <c r="AL151" i="3"/>
  <c r="AL152" i="3"/>
  <c r="AL166" i="3"/>
  <c r="AL167" i="3"/>
  <c r="AL168" i="3"/>
  <c r="AL188" i="3"/>
  <c r="AL196" i="3"/>
  <c r="AL204" i="3"/>
  <c r="AL212" i="3"/>
  <c r="AL220" i="3"/>
  <c r="AL101" i="3"/>
  <c r="AL109" i="3"/>
  <c r="AL117" i="3"/>
  <c r="AL125" i="3"/>
  <c r="AL133" i="3"/>
  <c r="AL141" i="3"/>
  <c r="AL149" i="3"/>
  <c r="AL179" i="3"/>
  <c r="AL102" i="3"/>
  <c r="AL110" i="3"/>
  <c r="AL118" i="3"/>
  <c r="AL126" i="3"/>
  <c r="AL134" i="3"/>
  <c r="AL142" i="3"/>
  <c r="AL162" i="3"/>
  <c r="AL163" i="3"/>
  <c r="AL164" i="3"/>
  <c r="AL178" i="3"/>
  <c r="AL103" i="3"/>
  <c r="AL111" i="3"/>
  <c r="AL119" i="3"/>
  <c r="AL127" i="3"/>
  <c r="AL135" i="3"/>
  <c r="AL143" i="3"/>
  <c r="AL186" i="3"/>
  <c r="AL194" i="3"/>
  <c r="AL202" i="3"/>
  <c r="AL210" i="3"/>
  <c r="AL218" i="3"/>
  <c r="AL230" i="3"/>
  <c r="AL157" i="3"/>
  <c r="AL165" i="3"/>
  <c r="AL173" i="3"/>
  <c r="W182" i="3"/>
  <c r="AL183" i="3"/>
  <c r="AL191" i="3"/>
  <c r="AL199" i="3"/>
  <c r="AL207" i="3"/>
  <c r="AL215" i="3"/>
  <c r="AL223" i="3"/>
  <c r="AL231" i="3"/>
  <c r="AL239" i="3"/>
  <c r="AL245" i="3"/>
  <c r="AL259" i="3"/>
  <c r="AL275" i="3"/>
  <c r="AL291" i="3"/>
  <c r="AL307" i="3"/>
  <c r="AL323" i="3"/>
  <c r="AL339" i="3"/>
  <c r="AL355" i="3"/>
  <c r="W180" i="3"/>
  <c r="AL184" i="3"/>
  <c r="AL192" i="3"/>
  <c r="AL200" i="3"/>
  <c r="AL208" i="3"/>
  <c r="AL216" i="3"/>
  <c r="AL224" i="3"/>
  <c r="AL232" i="3"/>
  <c r="AL240" i="3"/>
  <c r="AL249" i="3"/>
  <c r="AL265" i="3"/>
  <c r="AL281" i="3"/>
  <c r="AL297" i="3"/>
  <c r="AL313" i="3"/>
  <c r="AL329" i="3"/>
  <c r="AL345" i="3"/>
  <c r="AL361" i="3"/>
  <c r="AL185" i="3"/>
  <c r="AL193" i="3"/>
  <c r="AL201" i="3"/>
  <c r="AL209" i="3"/>
  <c r="AL217" i="3"/>
  <c r="AL225" i="3"/>
  <c r="AL233" i="3"/>
  <c r="AL241" i="3"/>
  <c r="AL226" i="3"/>
  <c r="AL234" i="3"/>
  <c r="AL242" i="3"/>
  <c r="AL153" i="3"/>
  <c r="AL161" i="3"/>
  <c r="AL169" i="3"/>
  <c r="AL177" i="3"/>
  <c r="W181" i="3"/>
  <c r="AL187" i="3"/>
  <c r="AL195" i="3"/>
  <c r="AL203" i="3"/>
  <c r="AL211" i="3"/>
  <c r="AL219" i="3"/>
  <c r="AL227" i="3"/>
  <c r="AL235" i="3"/>
  <c r="AL251" i="3"/>
  <c r="AL267" i="3"/>
  <c r="AL283" i="3"/>
  <c r="AL299" i="3"/>
  <c r="AL315" i="3"/>
  <c r="AL331" i="3"/>
  <c r="AL347" i="3"/>
  <c r="AL363" i="3"/>
  <c r="W246" i="3"/>
  <c r="AL250" i="3"/>
  <c r="AL258" i="3"/>
  <c r="AL266" i="3"/>
  <c r="AL274" i="3"/>
  <c r="AL282" i="3"/>
  <c r="AL290" i="3"/>
  <c r="AL298" i="3"/>
  <c r="AL306" i="3"/>
  <c r="AL314" i="3"/>
  <c r="AL322" i="3"/>
  <c r="AL330" i="3"/>
  <c r="AL338" i="3"/>
  <c r="AL346" i="3"/>
  <c r="AL354" i="3"/>
  <c r="AL362" i="3"/>
  <c r="AL370" i="3"/>
  <c r="AL252" i="3"/>
  <c r="AL260" i="3"/>
  <c r="AL268" i="3"/>
  <c r="AL276" i="3"/>
  <c r="AL284" i="3"/>
  <c r="AL292" i="3"/>
  <c r="AL300" i="3"/>
  <c r="AL308" i="3"/>
  <c r="AL316" i="3"/>
  <c r="AL324" i="3"/>
  <c r="AL332" i="3"/>
  <c r="AL340" i="3"/>
  <c r="AL348" i="3"/>
  <c r="AL356" i="3"/>
  <c r="AL364" i="3"/>
  <c r="AL243" i="3"/>
  <c r="W247" i="3"/>
  <c r="AL253" i="3"/>
  <c r="AL261" i="3"/>
  <c r="AL269" i="3"/>
  <c r="AL277" i="3"/>
  <c r="AL285" i="3"/>
  <c r="AL293" i="3"/>
  <c r="AL301" i="3"/>
  <c r="AL309" i="3"/>
  <c r="AL317" i="3"/>
  <c r="AL325" i="3"/>
  <c r="AL333" i="3"/>
  <c r="AL341" i="3"/>
  <c r="AL349" i="3"/>
  <c r="AL357" i="3"/>
  <c r="AL365" i="3"/>
  <c r="AL244" i="3"/>
  <c r="AL254" i="3"/>
  <c r="AL262" i="3"/>
  <c r="AL270" i="3"/>
  <c r="AL278" i="3"/>
  <c r="AL286" i="3"/>
  <c r="AL294" i="3"/>
  <c r="AL302" i="3"/>
  <c r="AL310" i="3"/>
  <c r="AL318" i="3"/>
  <c r="AL326" i="3"/>
  <c r="AL334" i="3"/>
  <c r="AL342" i="3"/>
  <c r="AL350" i="3"/>
  <c r="AL358" i="3"/>
  <c r="AL366" i="3"/>
  <c r="AL255" i="3"/>
  <c r="AL263" i="3"/>
  <c r="AL271" i="3"/>
  <c r="AL279" i="3"/>
  <c r="AL287" i="3"/>
  <c r="AL295" i="3"/>
  <c r="AL303" i="3"/>
  <c r="AL311" i="3"/>
  <c r="AL319" i="3"/>
  <c r="AL327" i="3"/>
  <c r="AL335" i="3"/>
  <c r="AL343" i="3"/>
  <c r="AL351" i="3"/>
  <c r="AL359" i="3"/>
  <c r="AL367" i="3"/>
  <c r="AL256" i="3"/>
  <c r="AL264" i="3"/>
  <c r="AL272" i="3"/>
  <c r="AL280" i="3"/>
  <c r="AL288" i="3"/>
  <c r="AL296" i="3"/>
  <c r="AL304" i="3"/>
  <c r="AL312" i="3"/>
  <c r="AL320" i="3"/>
  <c r="AL328" i="3"/>
  <c r="AL336" i="3"/>
  <c r="AL344" i="3"/>
  <c r="AL352" i="3"/>
  <c r="AL360" i="3"/>
  <c r="AL368" i="3"/>
  <c r="P372" i="3"/>
  <c r="S248" i="3"/>
  <c r="S8" i="3" s="1"/>
  <c r="Q245" i="1"/>
  <c r="Q179" i="1"/>
  <c r="W219" i="3" a="1"/>
  <c r="W363" i="3" a="1"/>
  <c r="W328" i="3" a="1"/>
  <c r="W133" i="3" a="1"/>
  <c r="W316" i="3" a="1"/>
  <c r="W153" i="3" a="1"/>
  <c r="W335" i="3" a="1"/>
  <c r="W125" i="3" a="1"/>
  <c r="W79" i="3" a="1"/>
  <c r="W254" i="3" a="1"/>
  <c r="W346" i="3" a="1"/>
  <c r="W301" i="3" a="1"/>
  <c r="W66" i="3" a="1"/>
  <c r="W150" i="3" a="1"/>
  <c r="W152" i="3" a="1"/>
  <c r="W156" i="3" a="1"/>
  <c r="W151" i="3" a="1"/>
  <c r="W296" i="3" a="1"/>
  <c r="W99" i="3" a="1"/>
  <c r="W310" i="3" a="1"/>
  <c r="W276" i="3" a="1"/>
  <c r="W32" i="3" a="1"/>
  <c r="W194" i="3" a="1"/>
  <c r="W48" i="3" a="1"/>
  <c r="W62" i="3" a="1"/>
  <c r="W23" i="3" a="1"/>
  <c r="W279" i="3" a="1"/>
  <c r="W282" i="3" a="1"/>
  <c r="W255" i="3" a="1"/>
  <c r="W269" i="3" a="1"/>
  <c r="W139" i="3" a="1"/>
  <c r="W355" i="3" a="1"/>
  <c r="W154" i="3" a="1"/>
  <c r="W178" i="3" a="1"/>
  <c r="W50" i="3" a="1"/>
  <c r="W45" i="3" a="1"/>
  <c r="W115" i="3" a="1"/>
  <c r="W83" i="3" a="1"/>
  <c r="W306" i="3" a="1"/>
  <c r="W60" i="3" a="1"/>
  <c r="W253" i="3" a="1"/>
  <c r="W100" i="3" a="1"/>
  <c r="W174" i="3" a="1"/>
  <c r="W287" i="3" a="1"/>
  <c r="W300" i="3" a="1"/>
  <c r="W340" i="3" a="1"/>
  <c r="W198" i="3" a="1"/>
  <c r="W101" i="3" a="1"/>
  <c r="W191" i="3" a="1"/>
  <c r="W341" i="3" a="1"/>
  <c r="W176" i="3" a="1"/>
  <c r="W39" i="3" a="1"/>
  <c r="W225" i="3" a="1"/>
  <c r="W367" i="3" a="1"/>
  <c r="W29" i="3" a="1"/>
  <c r="W22" i="3" a="1"/>
  <c r="W294" i="3" a="1"/>
  <c r="W12" i="3" a="1"/>
  <c r="W278" i="3" a="1"/>
  <c r="W358" i="3" a="1"/>
  <c r="W112" i="3" a="1"/>
  <c r="W307" i="3" a="1"/>
  <c r="W173" i="3" a="1"/>
  <c r="W121" i="3" a="1"/>
  <c r="W235" i="3" a="1"/>
  <c r="W337" i="3" a="1"/>
  <c r="W190" i="3" a="1"/>
  <c r="W172" i="3" a="1"/>
  <c r="W309" i="3" a="1"/>
  <c r="W315" i="3" a="1"/>
  <c r="W344" i="3" a="1"/>
  <c r="W167" i="3" a="1"/>
  <c r="W38" i="3" a="1"/>
  <c r="W81" i="3" a="1"/>
  <c r="W274" i="3" a="1"/>
  <c r="W110" i="3" a="1"/>
  <c r="W205" i="3" a="1"/>
  <c r="W218" i="3" a="1"/>
  <c r="W168" i="3" a="1"/>
  <c r="W243" i="3" a="1"/>
  <c r="W88" i="3" a="1"/>
  <c r="W175" i="3" a="1"/>
  <c r="W84" i="3" a="1"/>
  <c r="W130" i="3" a="1"/>
  <c r="W224" i="3" a="1"/>
  <c r="W106" i="3" a="1"/>
  <c r="W56" i="3" a="1"/>
  <c r="W87" i="3" a="1"/>
  <c r="W53" i="3" a="1"/>
  <c r="W33" i="3" a="1"/>
  <c r="W70" i="3" a="1"/>
  <c r="W214" i="3" a="1"/>
  <c r="W158" i="3" a="1"/>
  <c r="W329" i="3" a="1"/>
  <c r="W230" i="3" a="1"/>
  <c r="W233" i="3" a="1"/>
  <c r="W107" i="3" a="1"/>
  <c r="W250" i="3" a="1"/>
  <c r="W215" i="3" a="1"/>
  <c r="W332" i="3" a="1"/>
  <c r="W129" i="3" a="1"/>
  <c r="W13" i="3" a="1"/>
  <c r="W77" i="3" a="1"/>
  <c r="W370" i="3" a="1"/>
  <c r="W238" i="3" a="1"/>
  <c r="W212" i="3" a="1"/>
  <c r="W57" i="3" a="1"/>
  <c r="W228" i="3" a="1"/>
  <c r="W118" i="3" a="1"/>
  <c r="W75" i="3" a="1"/>
  <c r="W345" i="3" a="1"/>
  <c r="W288" i="3" a="1"/>
  <c r="W312" i="3" a="1"/>
  <c r="W18" i="3" a="1"/>
  <c r="W11" i="3" a="1"/>
  <c r="W265" i="3" a="1"/>
  <c r="W104" i="3" a="1"/>
  <c r="W165" i="3" a="1"/>
  <c r="W114" i="3" a="1"/>
  <c r="W207" i="3" a="1"/>
  <c r="W186" i="3" a="1"/>
  <c r="W131" i="3" a="1"/>
  <c r="W89" i="3" a="1"/>
  <c r="W289" i="3" a="1"/>
  <c r="W93" i="3" a="1"/>
  <c r="W352" i="3" a="1"/>
  <c r="W211" i="3" a="1"/>
  <c r="W362" i="3" a="1"/>
  <c r="W189" i="3" a="1"/>
  <c r="W126" i="3" a="1"/>
  <c r="W21" i="3" a="1"/>
  <c r="W293" i="3" a="1"/>
  <c r="W305" i="3" a="1"/>
  <c r="W318" i="3" a="1"/>
  <c r="W361" i="3" a="1"/>
  <c r="W347" i="3" a="1"/>
  <c r="W204" i="3" a="1"/>
  <c r="W123" i="3" a="1"/>
  <c r="W145" i="3" a="1"/>
  <c r="W273" i="3" a="1"/>
  <c r="W292" i="3" a="1"/>
  <c r="W261" i="3" a="1"/>
  <c r="W155" i="3" a="1"/>
  <c r="W342" i="3" a="1"/>
  <c r="W350" i="3" a="1"/>
  <c r="W142" i="3" a="1"/>
  <c r="W221" i="3" a="1"/>
  <c r="W49" i="3" a="1"/>
  <c r="W73" i="3" a="1"/>
  <c r="W356" i="3" a="1"/>
  <c r="W122" i="3" a="1"/>
  <c r="W74" i="3" a="1"/>
  <c r="W31" i="3" a="1"/>
  <c r="W319" i="3" a="1"/>
  <c r="W333" i="3" a="1"/>
  <c r="W232" i="3" a="1"/>
  <c r="W259" i="3" a="1"/>
  <c r="W183" i="3" a="1"/>
  <c r="W368" i="3" a="1"/>
  <c r="W256" i="3" a="1"/>
  <c r="W206" i="3" a="1"/>
  <c r="W43" i="3" a="1"/>
  <c r="W102" i="3" a="1"/>
  <c r="W58" i="3" a="1"/>
  <c r="W65" i="3" a="1"/>
  <c r="W290" i="3" a="1"/>
  <c r="W283" i="3" a="1"/>
  <c r="W338" i="3" a="1"/>
  <c r="W313" i="3" a="1"/>
  <c r="W82" i="3" a="1"/>
  <c r="W251" i="3" a="1"/>
  <c r="W223" i="3" a="1"/>
  <c r="W128" i="3" a="1"/>
  <c r="W69" i="3" a="1"/>
  <c r="W369" i="3" a="1"/>
  <c r="W262" i="3" a="1"/>
  <c r="W36" i="3" a="1"/>
  <c r="W200" i="3" a="1"/>
  <c r="W134" i="3" a="1"/>
  <c r="W95" i="3" a="1"/>
  <c r="W78" i="3" a="1"/>
  <c r="W120" i="3" a="1"/>
  <c r="W20" i="3" a="1"/>
  <c r="W35" i="3" a="1"/>
  <c r="W231" i="3" a="1"/>
  <c r="W226" i="3" a="1"/>
  <c r="W90" i="3" a="1"/>
  <c r="W64" i="3" a="1"/>
  <c r="W177" i="3" a="1"/>
  <c r="W201" i="3" a="1"/>
  <c r="W27" i="3" a="1"/>
  <c r="W171" i="3" a="1"/>
  <c r="W203" i="3" a="1"/>
  <c r="W199" i="3" a="1"/>
  <c r="W220" i="3" a="1"/>
  <c r="W117" i="3" a="1"/>
  <c r="W304" i="3" a="1"/>
  <c r="W208" i="3" a="1"/>
  <c r="W202" i="3" a="1"/>
  <c r="W138" i="3" a="1"/>
  <c r="W55" i="3" a="1"/>
  <c r="W266" i="3" a="1"/>
  <c r="W275" i="3" a="1"/>
  <c r="W179" i="3" a="1"/>
  <c r="W34" i="3" a="1"/>
  <c r="W349" i="3" a="1"/>
  <c r="W234" i="3" a="1"/>
  <c r="W94" i="3" a="1"/>
  <c r="W244" i="3" a="1"/>
  <c r="W136" i="3" a="1"/>
  <c r="W105" i="3" a="1"/>
  <c r="W258" i="3" a="1"/>
  <c r="W98" i="3" a="1"/>
  <c r="W320" i="3" a="1"/>
  <c r="W321" i="3" a="1"/>
  <c r="W308" i="3" a="1"/>
  <c r="W140" i="3" a="1"/>
  <c r="W222" i="3" a="1"/>
  <c r="W72" i="3" a="1"/>
  <c r="W271" i="3" a="1"/>
  <c r="W236" i="3" a="1"/>
  <c r="W26" i="3" a="1"/>
  <c r="W229" i="3" a="1"/>
  <c r="W365" i="3" a="1"/>
  <c r="W19" i="3" a="1"/>
  <c r="W241" i="3" a="1"/>
  <c r="W80" i="3" a="1"/>
  <c r="W322" i="3" a="1"/>
  <c r="W16" i="3" a="1"/>
  <c r="W239" i="3" a="1"/>
  <c r="W286" i="3" a="1"/>
  <c r="W184" i="3" a="1"/>
  <c r="W42" i="3" a="1"/>
  <c r="W188" i="3" a="1"/>
  <c r="W159" i="3" a="1"/>
  <c r="W317" i="3" a="1"/>
  <c r="W68" i="3" a="1"/>
  <c r="W281" i="3" a="1"/>
  <c r="W119" i="3" a="1"/>
  <c r="W108" i="3" a="1"/>
  <c r="W132" i="3" a="1"/>
  <c r="W295" i="3" a="1"/>
  <c r="W44" i="3" a="1"/>
  <c r="W96" i="3" a="1"/>
  <c r="W116" i="3" a="1"/>
  <c r="W242" i="3" a="1"/>
  <c r="W40" i="3" a="1"/>
  <c r="W339" i="3" a="1"/>
  <c r="W111" i="3" a="1"/>
  <c r="W86" i="3" a="1"/>
  <c r="W263" i="3" a="1"/>
  <c r="W348" i="3" a="1"/>
  <c r="W302" i="3" a="1"/>
  <c r="W124" i="3" a="1"/>
  <c r="W324" i="3" a="1"/>
  <c r="W169" i="3" a="1"/>
  <c r="W227" i="3" a="1"/>
  <c r="W210" i="3" a="1"/>
  <c r="W113" i="3" a="1"/>
  <c r="W327" i="3" a="1"/>
  <c r="W277" i="3" a="1"/>
  <c r="W366" i="3" a="1"/>
  <c r="W109" i="3" a="1"/>
  <c r="W325" i="3" a="1"/>
  <c r="W237" i="3" a="1"/>
  <c r="W14" i="3" a="1"/>
  <c r="W127" i="3" a="1"/>
  <c r="W148" i="3" a="1"/>
  <c r="W144" i="3" a="1"/>
  <c r="W353" i="3" a="1"/>
  <c r="W285" i="3" a="1"/>
  <c r="W334" i="3" a="1"/>
  <c r="W257" i="3" a="1"/>
  <c r="W147" i="3" a="1"/>
  <c r="W161" i="3" a="1"/>
  <c r="W46" i="3" a="1"/>
  <c r="W326" i="3" a="1"/>
  <c r="W71" i="3" a="1"/>
  <c r="W343" i="3" a="1"/>
  <c r="W185" i="3" a="1"/>
  <c r="W351" i="3" a="1"/>
  <c r="W298" i="3" a="1"/>
  <c r="W63" i="3" a="1"/>
  <c r="W76" i="3" a="1"/>
  <c r="W166" i="3" a="1"/>
  <c r="W143" i="3" a="1"/>
  <c r="W54" i="3" a="1"/>
  <c r="W270" i="3" a="1"/>
  <c r="W213" i="3" a="1"/>
  <c r="W41" i="3" a="1"/>
  <c r="W311" i="3" a="1"/>
  <c r="W51" i="3" a="1"/>
  <c r="W164" i="3" a="1"/>
  <c r="W28" i="3" a="1"/>
  <c r="W264" i="3" a="1"/>
  <c r="W30" i="3" a="1"/>
  <c r="W252" i="3" a="1"/>
  <c r="W25" i="3" a="1"/>
  <c r="W249" i="3" a="1"/>
  <c r="W170" i="3" a="1"/>
  <c r="W141" i="3" a="1"/>
  <c r="W17" i="3" a="1"/>
  <c r="W280" i="3" a="1"/>
  <c r="W195" i="3" a="1"/>
  <c r="W323" i="3" a="1"/>
  <c r="W240" i="3" a="1"/>
  <c r="W92" i="3" a="1"/>
  <c r="W24" i="3" a="1"/>
  <c r="W52" i="3" a="1"/>
  <c r="W359" i="3" a="1"/>
  <c r="W37" i="3" a="1"/>
  <c r="W216" i="3" a="1"/>
  <c r="W354" i="3" a="1"/>
  <c r="W187" i="3" a="1"/>
  <c r="W149" i="3" a="1"/>
  <c r="W299" i="3" a="1"/>
  <c r="W360" i="3" a="1"/>
  <c r="W59" i="3" a="1"/>
  <c r="W364" i="3" a="1"/>
  <c r="W162" i="3" a="1"/>
  <c r="W137" i="3" a="1"/>
  <c r="W160" i="3" a="1"/>
  <c r="W267" i="3" a="1"/>
  <c r="W157" i="3" a="1"/>
  <c r="W330" i="3" a="1"/>
  <c r="W61" i="3" a="1"/>
  <c r="W91" i="3" a="1"/>
  <c r="W357" i="3" a="1"/>
  <c r="W135" i="3" a="1"/>
  <c r="W297" i="3" a="1"/>
  <c r="W146" i="3" a="1"/>
  <c r="W268" i="3" a="1"/>
  <c r="W192" i="3" a="1"/>
  <c r="W163" i="3" a="1"/>
  <c r="W103" i="3" a="1"/>
  <c r="W97" i="3" a="1"/>
  <c r="W196" i="3" a="1"/>
  <c r="W193" i="3" a="1"/>
  <c r="W197" i="3" a="1"/>
  <c r="W260" i="3" a="1"/>
  <c r="W336" i="3" a="1"/>
  <c r="W245" i="3" a="1"/>
  <c r="W209" i="3" a="1"/>
  <c r="W291" i="3" a="1"/>
  <c r="W284" i="3" a="1"/>
  <c r="W67" i="3" a="1"/>
  <c r="W85" i="3" a="1"/>
  <c r="W314" i="3" a="1"/>
  <c r="W15" i="3" a="1"/>
  <c r="W303" i="3" a="1"/>
  <c r="W331" i="3" a="1"/>
  <c r="W272" i="3" a="1"/>
  <c r="W47" i="3" a="1"/>
  <c r="W217" i="3" a="1"/>
  <c r="S372" i="3" l="1"/>
  <c r="W367" i="3"/>
  <c r="W358" i="3"/>
  <c r="W357" i="3"/>
  <c r="W364" i="3"/>
  <c r="W300" i="3"/>
  <c r="W298" i="3"/>
  <c r="W177" i="3"/>
  <c r="W345" i="3"/>
  <c r="W239" i="3"/>
  <c r="W178" i="3"/>
  <c r="W109" i="3"/>
  <c r="W124" i="3"/>
  <c r="W99" i="3"/>
  <c r="W66" i="3"/>
  <c r="W65" i="3"/>
  <c r="W160" i="3"/>
  <c r="W137" i="3"/>
  <c r="W46" i="3"/>
  <c r="W39" i="3"/>
  <c r="W98" i="3"/>
  <c r="W156" i="3"/>
  <c r="W92" i="3"/>
  <c r="W60" i="3"/>
  <c r="W28" i="3"/>
  <c r="W237" i="3"/>
  <c r="W97" i="3"/>
  <c r="W368" i="3"/>
  <c r="W304" i="3"/>
  <c r="W359" i="3"/>
  <c r="W295" i="3"/>
  <c r="W350" i="3"/>
  <c r="W286" i="3"/>
  <c r="W349" i="3"/>
  <c r="W285" i="3"/>
  <c r="W356" i="3"/>
  <c r="W292" i="3"/>
  <c r="W354" i="3"/>
  <c r="W290" i="3"/>
  <c r="W347" i="3"/>
  <c r="W227" i="3"/>
  <c r="W169" i="3"/>
  <c r="W225" i="3"/>
  <c r="W329" i="3"/>
  <c r="W224" i="3"/>
  <c r="W339" i="3"/>
  <c r="W231" i="3"/>
  <c r="W173" i="3"/>
  <c r="W186" i="3"/>
  <c r="W164" i="3"/>
  <c r="W102" i="3"/>
  <c r="W101" i="3"/>
  <c r="W166" i="3"/>
  <c r="W116" i="3"/>
  <c r="W189" i="3"/>
  <c r="W305" i="3"/>
  <c r="W58" i="3"/>
  <c r="W228" i="3"/>
  <c r="W57" i="3"/>
  <c r="W154" i="3"/>
  <c r="W48" i="3"/>
  <c r="W105" i="3"/>
  <c r="W38" i="3"/>
  <c r="W95" i="3"/>
  <c r="W31" i="3"/>
  <c r="W11" i="3"/>
  <c r="W13" i="3"/>
  <c r="W91" i="3"/>
  <c r="W59" i="3"/>
  <c r="W27" i="3"/>
  <c r="W174" i="3"/>
  <c r="W53" i="3"/>
  <c r="W320" i="3"/>
  <c r="W256" i="3"/>
  <c r="W311" i="3"/>
  <c r="W366" i="3"/>
  <c r="W302" i="3"/>
  <c r="W365" i="3"/>
  <c r="W301" i="3"/>
  <c r="W243" i="3"/>
  <c r="W308" i="3"/>
  <c r="W370" i="3"/>
  <c r="W306" i="3"/>
  <c r="W251" i="3"/>
  <c r="W241" i="3"/>
  <c r="W361" i="3"/>
  <c r="W240" i="3"/>
  <c r="W245" i="3"/>
  <c r="W183" i="3"/>
  <c r="W202" i="3"/>
  <c r="W103" i="3"/>
  <c r="W118" i="3"/>
  <c r="W117" i="3"/>
  <c r="W168" i="3"/>
  <c r="W132" i="3"/>
  <c r="W205" i="3"/>
  <c r="W107" i="3"/>
  <c r="W74" i="3"/>
  <c r="W353" i="3"/>
  <c r="W73" i="3"/>
  <c r="W273" i="3"/>
  <c r="W64" i="3"/>
  <c r="W229" i="3"/>
  <c r="W54" i="3"/>
  <c r="W138" i="3"/>
  <c r="W47" i="3"/>
  <c r="W104" i="3"/>
  <c r="W158" i="3"/>
  <c r="W130" i="3"/>
  <c r="W67" i="3"/>
  <c r="W35" i="3"/>
  <c r="W289" i="3"/>
  <c r="W69" i="3"/>
  <c r="W155" i="3"/>
  <c r="W312" i="3"/>
  <c r="W303" i="3"/>
  <c r="W294" i="3"/>
  <c r="W293" i="3"/>
  <c r="W362" i="3"/>
  <c r="W363" i="3"/>
  <c r="W235" i="3"/>
  <c r="W233" i="3"/>
  <c r="W232" i="3"/>
  <c r="W355" i="3"/>
  <c r="W194" i="3"/>
  <c r="W110" i="3"/>
  <c r="W167" i="3"/>
  <c r="W197" i="3"/>
  <c r="W238" i="3"/>
  <c r="W56" i="3"/>
  <c r="W129" i="3"/>
  <c r="W61" i="3"/>
  <c r="W360" i="3"/>
  <c r="W296" i="3"/>
  <c r="W351" i="3"/>
  <c r="W287" i="3"/>
  <c r="W342" i="3"/>
  <c r="W278" i="3"/>
  <c r="W341" i="3"/>
  <c r="W277" i="3"/>
  <c r="W348" i="3"/>
  <c r="W284" i="3"/>
  <c r="W346" i="3"/>
  <c r="W282" i="3"/>
  <c r="W331" i="3"/>
  <c r="W219" i="3"/>
  <c r="W161" i="3"/>
  <c r="W217" i="3"/>
  <c r="W313" i="3"/>
  <c r="W216" i="3"/>
  <c r="W323" i="3"/>
  <c r="W223" i="3"/>
  <c r="W165" i="3"/>
  <c r="W143" i="3"/>
  <c r="W163" i="3"/>
  <c r="W179" i="3"/>
  <c r="W220" i="3"/>
  <c r="W152" i="3"/>
  <c r="W108" i="3"/>
  <c r="W147" i="3"/>
  <c r="W176" i="3"/>
  <c r="W50" i="3"/>
  <c r="W144" i="3"/>
  <c r="W49" i="3"/>
  <c r="W145" i="3"/>
  <c r="W40" i="3"/>
  <c r="W94" i="3"/>
  <c r="W30" i="3"/>
  <c r="W87" i="3"/>
  <c r="W23" i="3"/>
  <c r="W321" i="3"/>
  <c r="W214" i="3"/>
  <c r="W84" i="3"/>
  <c r="W52" i="3"/>
  <c r="W20" i="3"/>
  <c r="W172" i="3"/>
  <c r="W45" i="3"/>
  <c r="W135" i="3"/>
  <c r="W288" i="3"/>
  <c r="W270" i="3"/>
  <c r="W340" i="3"/>
  <c r="W338" i="3"/>
  <c r="W211" i="3"/>
  <c r="W209" i="3"/>
  <c r="W307" i="3"/>
  <c r="W162" i="3"/>
  <c r="W212" i="3"/>
  <c r="W139" i="3"/>
  <c r="W32" i="3"/>
  <c r="W96" i="3"/>
  <c r="W344" i="3"/>
  <c r="W335" i="3"/>
  <c r="W326" i="3"/>
  <c r="W325" i="3"/>
  <c r="W332" i="3"/>
  <c r="W330" i="3"/>
  <c r="W299" i="3"/>
  <c r="W201" i="3"/>
  <c r="W291" i="3"/>
  <c r="W141" i="3"/>
  <c r="W15" i="3"/>
  <c r="W336" i="3"/>
  <c r="W272" i="3"/>
  <c r="W327" i="3"/>
  <c r="W263" i="3"/>
  <c r="W318" i="3"/>
  <c r="W254" i="3"/>
  <c r="W317" i="3"/>
  <c r="W253" i="3"/>
  <c r="W324" i="3"/>
  <c r="W260" i="3"/>
  <c r="W322" i="3"/>
  <c r="W258" i="3"/>
  <c r="W283" i="3"/>
  <c r="W195" i="3"/>
  <c r="W234" i="3"/>
  <c r="W193" i="3"/>
  <c r="W265" i="3"/>
  <c r="W192" i="3"/>
  <c r="W275" i="3"/>
  <c r="W199" i="3"/>
  <c r="W218" i="3"/>
  <c r="W119" i="3"/>
  <c r="W134" i="3"/>
  <c r="W133" i="3"/>
  <c r="W196" i="3"/>
  <c r="W148" i="3"/>
  <c r="W221" i="3"/>
  <c r="W123" i="3"/>
  <c r="W90" i="3"/>
  <c r="W26" i="3"/>
  <c r="W89" i="3"/>
  <c r="W25" i="3"/>
  <c r="W80" i="3"/>
  <c r="W16" i="3"/>
  <c r="W70" i="3"/>
  <c r="W175" i="3"/>
  <c r="W63" i="3"/>
  <c r="W120" i="3"/>
  <c r="W190" i="3"/>
  <c r="W257" i="3"/>
  <c r="W75" i="3"/>
  <c r="W43" i="3"/>
  <c r="W198" i="3"/>
  <c r="W85" i="3"/>
  <c r="W21" i="3"/>
  <c r="W352" i="3"/>
  <c r="W343" i="3"/>
  <c r="W279" i="3"/>
  <c r="W334" i="3"/>
  <c r="W333" i="3"/>
  <c r="W269" i="3"/>
  <c r="W276" i="3"/>
  <c r="W274" i="3"/>
  <c r="W315" i="3"/>
  <c r="W153" i="3"/>
  <c r="W297" i="3"/>
  <c r="W208" i="3"/>
  <c r="W215" i="3"/>
  <c r="W157" i="3"/>
  <c r="W149" i="3"/>
  <c r="W151" i="3"/>
  <c r="W100" i="3"/>
  <c r="W170" i="3"/>
  <c r="W42" i="3"/>
  <c r="W122" i="3"/>
  <c r="W41" i="3"/>
  <c r="W113" i="3"/>
  <c r="W86" i="3"/>
  <c r="W22" i="3"/>
  <c r="W79" i="3"/>
  <c r="W159" i="3"/>
  <c r="W222" i="3"/>
  <c r="W128" i="3"/>
  <c r="W83" i="3"/>
  <c r="W51" i="3"/>
  <c r="W19" i="3"/>
  <c r="W37" i="3"/>
  <c r="W280" i="3"/>
  <c r="W271" i="3"/>
  <c r="W262" i="3"/>
  <c r="W261" i="3"/>
  <c r="W268" i="3"/>
  <c r="W266" i="3"/>
  <c r="W203" i="3"/>
  <c r="W242" i="3"/>
  <c r="W281" i="3"/>
  <c r="W200" i="3"/>
  <c r="W207" i="3"/>
  <c r="W230" i="3"/>
  <c r="W127" i="3"/>
  <c r="W142" i="3"/>
  <c r="W204" i="3"/>
  <c r="W150" i="3"/>
  <c r="W236" i="3"/>
  <c r="W131" i="3"/>
  <c r="W121" i="3"/>
  <c r="W34" i="3"/>
  <c r="W112" i="3"/>
  <c r="W33" i="3"/>
  <c r="W88" i="3"/>
  <c r="W24" i="3"/>
  <c r="W78" i="3"/>
  <c r="W337" i="3"/>
  <c r="W71" i="3"/>
  <c r="W106" i="3"/>
  <c r="W206" i="3"/>
  <c r="W12" i="3"/>
  <c r="W76" i="3"/>
  <c r="W44" i="3"/>
  <c r="W93" i="3"/>
  <c r="W29" i="3"/>
  <c r="W328" i="3"/>
  <c r="W264" i="3"/>
  <c r="W319" i="3"/>
  <c r="W255" i="3"/>
  <c r="W310" i="3"/>
  <c r="W244" i="3"/>
  <c r="W309" i="3"/>
  <c r="W316" i="3"/>
  <c r="W252" i="3"/>
  <c r="W314" i="3"/>
  <c r="W250" i="3"/>
  <c r="W267" i="3"/>
  <c r="W187" i="3"/>
  <c r="W226" i="3"/>
  <c r="W185" i="3"/>
  <c r="W249" i="3"/>
  <c r="W184" i="3"/>
  <c r="W259" i="3"/>
  <c r="W191" i="3"/>
  <c r="W210" i="3"/>
  <c r="W111" i="3"/>
  <c r="W126" i="3"/>
  <c r="W125" i="3"/>
  <c r="W188" i="3"/>
  <c r="W140" i="3"/>
  <c r="W213" i="3"/>
  <c r="W115" i="3"/>
  <c r="W82" i="3"/>
  <c r="W18" i="3"/>
  <c r="W81" i="3"/>
  <c r="W17" i="3"/>
  <c r="W72" i="3"/>
  <c r="W369" i="3"/>
  <c r="W62" i="3"/>
  <c r="W146" i="3"/>
  <c r="W55" i="3"/>
  <c r="W171" i="3"/>
  <c r="W136" i="3"/>
  <c r="W68" i="3"/>
  <c r="W36" i="3"/>
  <c r="W114" i="3"/>
  <c r="W77" i="3"/>
  <c r="W14" i="3"/>
  <c r="Q185" i="1"/>
  <c r="Q353" i="1"/>
  <c r="Q321" i="1"/>
  <c r="Q262" i="1"/>
  <c r="Q227" i="1"/>
  <c r="Q252" i="1"/>
  <c r="Q167" i="1"/>
  <c r="Q181" i="1"/>
  <c r="Q186" i="1"/>
  <c r="Q140" i="1"/>
  <c r="Q76" i="1"/>
  <c r="Q229" i="1"/>
  <c r="Q336" i="1"/>
  <c r="Q157" i="1"/>
  <c r="Q94" i="1"/>
  <c r="Q30" i="1"/>
  <c r="Q285" i="1"/>
  <c r="Q125" i="1"/>
  <c r="Q61" i="1"/>
  <c r="Q263" i="1"/>
  <c r="Q149" i="1"/>
  <c r="Q23" i="1"/>
  <c r="Q143" i="1"/>
  <c r="Q52" i="1"/>
  <c r="Q312" i="1"/>
  <c r="Q314" i="1"/>
  <c r="Q283" i="1"/>
  <c r="Q220" i="1"/>
  <c r="Q154" i="1"/>
  <c r="Q91" i="1"/>
  <c r="Q27" i="1"/>
  <c r="Q103" i="1"/>
  <c r="Q360" i="1"/>
  <c r="Q234" i="1"/>
  <c r="Q165" i="1"/>
  <c r="Q102" i="1"/>
  <c r="Q306" i="1"/>
  <c r="Q210" i="1"/>
  <c r="Q145" i="1"/>
  <c r="Q81" i="1"/>
  <c r="Q169" i="1"/>
  <c r="Q106" i="1"/>
  <c r="Q42" i="1"/>
  <c r="Q189" i="1"/>
  <c r="Q202" i="1"/>
  <c r="Q15" i="1"/>
  <c r="Q66" i="1"/>
  <c r="Q358" i="1"/>
  <c r="Q307" i="1"/>
  <c r="Q243" i="1"/>
  <c r="Q331" i="1"/>
  <c r="Q213" i="1"/>
  <c r="Q148" i="1"/>
  <c r="Q84" i="1"/>
  <c r="Q218" i="1"/>
  <c r="Q108" i="1"/>
  <c r="Q117" i="1"/>
  <c r="Q276" i="1"/>
  <c r="Q126" i="1"/>
  <c r="Q12" i="1"/>
  <c r="Q118" i="1"/>
  <c r="Q54" i="1"/>
  <c r="Q292" i="1"/>
  <c r="Q228" i="1"/>
  <c r="Q65" i="1"/>
  <c r="Q14" i="1"/>
  <c r="Q319" i="1"/>
  <c r="Q147" i="1"/>
  <c r="Q324" i="1"/>
  <c r="Q150" i="1"/>
  <c r="Q87" i="1"/>
  <c r="Q92" i="1"/>
  <c r="Q362" i="1"/>
  <c r="Q236" i="1"/>
  <c r="Q341" i="1"/>
  <c r="Q279" i="1"/>
  <c r="Q142" i="1"/>
  <c r="Q219" i="1"/>
  <c r="Q153" i="1"/>
  <c r="Q90" i="1"/>
  <c r="Q26" i="1"/>
  <c r="Q96" i="1"/>
  <c r="Q176" i="1"/>
  <c r="Q114" i="1"/>
  <c r="Q50" i="1"/>
  <c r="Q75" i="1"/>
  <c r="Q356" i="1"/>
  <c r="Q230" i="1"/>
  <c r="Q36" i="1"/>
  <c r="Q155" i="1"/>
  <c r="Q131" i="1"/>
  <c r="Q67" i="1"/>
  <c r="Q47" i="1"/>
  <c r="Q361" i="1"/>
  <c r="Q299" i="1"/>
  <c r="Q188" i="1"/>
  <c r="Q123" i="1"/>
  <c r="Q59" i="1"/>
  <c r="Q70" i="1"/>
  <c r="Q301" i="1"/>
  <c r="Q135" i="1"/>
  <c r="Q298" i="1"/>
  <c r="Q348" i="1"/>
  <c r="Q158" i="1"/>
  <c r="Q34" i="1"/>
  <c r="Q242" i="1"/>
  <c r="Q175" i="1"/>
  <c r="Q113" i="1"/>
  <c r="Q49" i="1"/>
  <c r="Q60" i="1"/>
  <c r="Q168" i="1"/>
  <c r="Q41" i="1"/>
  <c r="Q295" i="1"/>
  <c r="Q265" i="1"/>
  <c r="Q110" i="1"/>
  <c r="Q46" i="1"/>
  <c r="Q38" i="1"/>
  <c r="Q122" i="1"/>
  <c r="Q58" i="1"/>
  <c r="Q211" i="1"/>
  <c r="Q146" i="1"/>
  <c r="Q82" i="1"/>
  <c r="Q272" i="1"/>
  <c r="Q107" i="1"/>
  <c r="Q130" i="1"/>
  <c r="Q294" i="1"/>
  <c r="Q132" i="1"/>
  <c r="Q28" i="1"/>
  <c r="Q241" i="1"/>
  <c r="Q162" i="1"/>
  <c r="Q99" i="1"/>
  <c r="Q35" i="1"/>
  <c r="Q161" i="1"/>
  <c r="Q11" i="1"/>
  <c r="Q247" i="1"/>
  <c r="Q258" i="1"/>
  <c r="Q226" i="1"/>
  <c r="Q33" i="1"/>
  <c r="Q13" i="1"/>
  <c r="Q172" i="1"/>
  <c r="Q45" i="1"/>
  <c r="Q17" i="1"/>
  <c r="Q260" i="1"/>
  <c r="Q115" i="1"/>
  <c r="Q133" i="1"/>
  <c r="Q327" i="1"/>
  <c r="Q217" i="1"/>
  <c r="Q119" i="1"/>
  <c r="Q209" i="1"/>
  <c r="Q19" i="1"/>
  <c r="Q98" i="1"/>
  <c r="Q120" i="1"/>
  <c r="Q318" i="1"/>
  <c r="Q322" i="1"/>
  <c r="Q347" i="1"/>
  <c r="Q316" i="1"/>
  <c r="Q329" i="1"/>
  <c r="Q281" i="1"/>
  <c r="Q309" i="1"/>
  <c r="Q337" i="1"/>
  <c r="Q352" i="1"/>
  <c r="Q325" i="1"/>
  <c r="Q291" i="1"/>
  <c r="Q326" i="1"/>
  <c r="Q342" i="1"/>
  <c r="Q302" i="1"/>
  <c r="Q320" i="1"/>
  <c r="Q271" i="1"/>
  <c r="Q338" i="1"/>
  <c r="Q304" i="1"/>
  <c r="Q290" i="1"/>
  <c r="Q261" i="1"/>
  <c r="Q256" i="1"/>
  <c r="Q249" i="1"/>
  <c r="Q300" i="1"/>
  <c r="Q264" i="1"/>
  <c r="Q345" i="1"/>
  <c r="Q311" i="1"/>
  <c r="Q293" i="1"/>
  <c r="Q330" i="1"/>
  <c r="Q340" i="1"/>
  <c r="Q323" i="1"/>
  <c r="Q215" i="1"/>
  <c r="Q191" i="1"/>
  <c r="Q237" i="1"/>
  <c r="Q205" i="1"/>
  <c r="Q222" i="1"/>
  <c r="Q223" i="1"/>
  <c r="Q152" i="1"/>
  <c r="Q18" i="1"/>
  <c r="Q177" i="1"/>
  <c r="Q128" i="1"/>
  <c r="Q170" i="1"/>
  <c r="Q101" i="1"/>
  <c r="Q83" i="1"/>
  <c r="Q105" i="1"/>
  <c r="Q73" i="1"/>
  <c r="Q51" i="1"/>
  <c r="Q29" i="1"/>
  <c r="Q80" i="1"/>
  <c r="Q139" i="1"/>
  <c r="Q109" i="1"/>
  <c r="Q55" i="1"/>
  <c r="Q71" i="1"/>
  <c r="Q39" i="1"/>
  <c r="Q77" i="1"/>
  <c r="Q37" i="1"/>
  <c r="Q129" i="1"/>
  <c r="Q97" i="1"/>
  <c r="Q48" i="1"/>
  <c r="Q95" i="1"/>
  <c r="Q63" i="1"/>
  <c r="Q31" i="1"/>
  <c r="Q69" i="1"/>
  <c r="Q21" i="1"/>
  <c r="Q9" i="1"/>
  <c r="Q127" i="1" l="1"/>
  <c r="Q25" i="1"/>
  <c r="Q207" i="1"/>
  <c r="Q333" i="1"/>
  <c r="Q151" i="1"/>
  <c r="Q134" i="1"/>
  <c r="Q315" i="1"/>
  <c r="Q280" i="1"/>
  <c r="Q349" i="1"/>
  <c r="Q137" i="1"/>
  <c r="Q233" i="1"/>
  <c r="Q313" i="1"/>
  <c r="Q53" i="1"/>
  <c r="Q268" i="1"/>
  <c r="Q214" i="1"/>
  <c r="Q40" i="1"/>
  <c r="Q359" i="1"/>
  <c r="Q248" i="1"/>
  <c r="Q289" i="1"/>
  <c r="Q20" i="1"/>
  <c r="Q225" i="1"/>
  <c r="Q255" i="1"/>
  <c r="Q266" i="1"/>
  <c r="Q332" i="1"/>
  <c r="Q100" i="1"/>
  <c r="Q297" i="1"/>
  <c r="Q269" i="1"/>
  <c r="Q156" i="1"/>
  <c r="Q346" i="1"/>
  <c r="Q136" i="1"/>
  <c r="Q121" i="1"/>
  <c r="Q79" i="1"/>
  <c r="Q166" i="1"/>
  <c r="Q328" i="1"/>
  <c r="Q254" i="1"/>
  <c r="Q198" i="1"/>
  <c r="Q78" i="1"/>
  <c r="Q199" i="1"/>
  <c r="Q86" i="1"/>
  <c r="Q192" i="1"/>
  <c r="Q183" i="1"/>
  <c r="Q273" i="1"/>
  <c r="Q267" i="1"/>
  <c r="Q287" i="1"/>
  <c r="Q200" i="1"/>
  <c r="Q231" i="1"/>
  <c r="Q174" i="1"/>
  <c r="Q224" i="1"/>
  <c r="Q141" i="1"/>
  <c r="Q238" i="1"/>
  <c r="Q253" i="1"/>
  <c r="Q24" i="1"/>
  <c r="Q44" i="1"/>
  <c r="Q193" i="1"/>
  <c r="Q286" i="1"/>
  <c r="Q339" i="1"/>
  <c r="Q274" i="1"/>
  <c r="Q173" i="1"/>
  <c r="Q190" i="1"/>
  <c r="Q93" i="1"/>
  <c r="Q104" i="1"/>
  <c r="Q64" i="1"/>
  <c r="Q334" i="1"/>
  <c r="Q335" i="1"/>
  <c r="Q355" i="1"/>
  <c r="Q201" i="1"/>
  <c r="AM278" i="3"/>
  <c r="Q278" i="3"/>
  <c r="Q114" i="3"/>
  <c r="AM114" i="3"/>
  <c r="Q369" i="3"/>
  <c r="AM369" i="3"/>
  <c r="Q140" i="3"/>
  <c r="AM140" i="3"/>
  <c r="Q184" i="3"/>
  <c r="AM184" i="3"/>
  <c r="Q252" i="3"/>
  <c r="AM252" i="3"/>
  <c r="AM328" i="3"/>
  <c r="Q328" i="3"/>
  <c r="Q71" i="3"/>
  <c r="AM71" i="3"/>
  <c r="Q121" i="3"/>
  <c r="AM121" i="3"/>
  <c r="AM207" i="3"/>
  <c r="Q207" i="3"/>
  <c r="AM262" i="3"/>
  <c r="Q262" i="3"/>
  <c r="Q222" i="3"/>
  <c r="AM222" i="3"/>
  <c r="AM42" i="3"/>
  <c r="Q42" i="3"/>
  <c r="Q297" i="3"/>
  <c r="AM297" i="3"/>
  <c r="Q279" i="3"/>
  <c r="AM279" i="3"/>
  <c r="Q257" i="3"/>
  <c r="AM257" i="3"/>
  <c r="Q25" i="3"/>
  <c r="AM25" i="3"/>
  <c r="AM133" i="3"/>
  <c r="Q133" i="3"/>
  <c r="AM193" i="3"/>
  <c r="Q193" i="3"/>
  <c r="Q253" i="3"/>
  <c r="AM253" i="3"/>
  <c r="Q15" i="3"/>
  <c r="AM15" i="3"/>
  <c r="AM326" i="3"/>
  <c r="Q326" i="3"/>
  <c r="Q307" i="3"/>
  <c r="AM307" i="3"/>
  <c r="Q45" i="3"/>
  <c r="AM45" i="3"/>
  <c r="Q87" i="3"/>
  <c r="AM87" i="3"/>
  <c r="Q176" i="3"/>
  <c r="AM176" i="3"/>
  <c r="AM165" i="3"/>
  <c r="Q165" i="3"/>
  <c r="Q331" i="3"/>
  <c r="AM331" i="3"/>
  <c r="AM342" i="3"/>
  <c r="Q342" i="3"/>
  <c r="Q238" i="3"/>
  <c r="AM238" i="3"/>
  <c r="AM235" i="3"/>
  <c r="Q235" i="3"/>
  <c r="Q69" i="3"/>
  <c r="AM69" i="3"/>
  <c r="Q138" i="3"/>
  <c r="AM138" i="3"/>
  <c r="Q107" i="3"/>
  <c r="AM107" i="3"/>
  <c r="AM183" i="3"/>
  <c r="Q183" i="3"/>
  <c r="Q308" i="3"/>
  <c r="AM308" i="3"/>
  <c r="AM320" i="3"/>
  <c r="Q320" i="3"/>
  <c r="Q31" i="3"/>
  <c r="AM31" i="3"/>
  <c r="AM58" i="3"/>
  <c r="Q58" i="3"/>
  <c r="Q186" i="3"/>
  <c r="AM186" i="3"/>
  <c r="AM227" i="3"/>
  <c r="Q227" i="3"/>
  <c r="AM286" i="3"/>
  <c r="Q286" i="3"/>
  <c r="AM28" i="3"/>
  <c r="Q28" i="3"/>
  <c r="Q160" i="3"/>
  <c r="AM160" i="3"/>
  <c r="Q345" i="3"/>
  <c r="AM345" i="3"/>
  <c r="AM233" i="3"/>
  <c r="Q233" i="3"/>
  <c r="AM36" i="3"/>
  <c r="Q36" i="3"/>
  <c r="AM72" i="3"/>
  <c r="Q72" i="3"/>
  <c r="Q188" i="3"/>
  <c r="AM188" i="3"/>
  <c r="Q249" i="3"/>
  <c r="AM249" i="3"/>
  <c r="Q316" i="3"/>
  <c r="AM316" i="3"/>
  <c r="Q29" i="3"/>
  <c r="AM29" i="3"/>
  <c r="Q337" i="3"/>
  <c r="AM337" i="3"/>
  <c r="Q131" i="3"/>
  <c r="AM131" i="3"/>
  <c r="Q200" i="3"/>
  <c r="AM200" i="3"/>
  <c r="Q271" i="3"/>
  <c r="AM271" i="3"/>
  <c r="AM159" i="3"/>
  <c r="Q159" i="3"/>
  <c r="Q170" i="3"/>
  <c r="AM170" i="3"/>
  <c r="Q153" i="3"/>
  <c r="AM153" i="3"/>
  <c r="Q343" i="3"/>
  <c r="AM343" i="3"/>
  <c r="Q190" i="3"/>
  <c r="AM190" i="3"/>
  <c r="Q89" i="3"/>
  <c r="AM89" i="3"/>
  <c r="Q134" i="3"/>
  <c r="AM134" i="3"/>
  <c r="Q234" i="3"/>
  <c r="AM234" i="3"/>
  <c r="Q317" i="3"/>
  <c r="AM317" i="3"/>
  <c r="AM141" i="3"/>
  <c r="Q141" i="3"/>
  <c r="Q335" i="3"/>
  <c r="AM335" i="3"/>
  <c r="AM209" i="3"/>
  <c r="Q209" i="3"/>
  <c r="Q172" i="3"/>
  <c r="AM172" i="3"/>
  <c r="Q30" i="3"/>
  <c r="AM30" i="3"/>
  <c r="Q147" i="3"/>
  <c r="AM147" i="3"/>
  <c r="AM223" i="3"/>
  <c r="Q223" i="3"/>
  <c r="Q282" i="3"/>
  <c r="AM282" i="3"/>
  <c r="Q287" i="3"/>
  <c r="AM287" i="3"/>
  <c r="Q197" i="3"/>
  <c r="AM197" i="3"/>
  <c r="Q363" i="3"/>
  <c r="AM363" i="3"/>
  <c r="Q289" i="3"/>
  <c r="AM289" i="3"/>
  <c r="Q54" i="3"/>
  <c r="AM54" i="3"/>
  <c r="Q205" i="3"/>
  <c r="AM205" i="3"/>
  <c r="Q245" i="3"/>
  <c r="AM245" i="3"/>
  <c r="Q243" i="3"/>
  <c r="AM243" i="3"/>
  <c r="Q53" i="3"/>
  <c r="AM53" i="3"/>
  <c r="Q95" i="3"/>
  <c r="AM95" i="3"/>
  <c r="Q305" i="3"/>
  <c r="AM305" i="3"/>
  <c r="Q173" i="3"/>
  <c r="AM173" i="3"/>
  <c r="Q347" i="3"/>
  <c r="AM347" i="3"/>
  <c r="AM350" i="3"/>
  <c r="Q350" i="3"/>
  <c r="AM60" i="3"/>
  <c r="Q60" i="3"/>
  <c r="Q65" i="3"/>
  <c r="AM65" i="3"/>
  <c r="Q177" i="3"/>
  <c r="AM177" i="3"/>
  <c r="AM155" i="3"/>
  <c r="Q155" i="3"/>
  <c r="AM68" i="3"/>
  <c r="Q68" i="3"/>
  <c r="Q17" i="3"/>
  <c r="AM17" i="3"/>
  <c r="AM125" i="3"/>
  <c r="Q125" i="3"/>
  <c r="AM185" i="3"/>
  <c r="Q185" i="3"/>
  <c r="Q309" i="3"/>
  <c r="AM309" i="3"/>
  <c r="Q93" i="3"/>
  <c r="AM93" i="3"/>
  <c r="Q78" i="3"/>
  <c r="AM78" i="3"/>
  <c r="Q236" i="3"/>
  <c r="AM236" i="3"/>
  <c r="Q281" i="3"/>
  <c r="AM281" i="3"/>
  <c r="AM280" i="3"/>
  <c r="Q280" i="3"/>
  <c r="Q79" i="3"/>
  <c r="AM79" i="3"/>
  <c r="Q100" i="3"/>
  <c r="AM100" i="3"/>
  <c r="Q315" i="3"/>
  <c r="AM315" i="3"/>
  <c r="AM352" i="3"/>
  <c r="Q352" i="3"/>
  <c r="Q120" i="3"/>
  <c r="AM120" i="3"/>
  <c r="AM26" i="3"/>
  <c r="Q26" i="3"/>
  <c r="Q119" i="3"/>
  <c r="AM119" i="3"/>
  <c r="AM195" i="3"/>
  <c r="Q195" i="3"/>
  <c r="AM254" i="3"/>
  <c r="Q254" i="3"/>
  <c r="Q291" i="3"/>
  <c r="AM291" i="3"/>
  <c r="AM344" i="3"/>
  <c r="Q344" i="3"/>
  <c r="AM211" i="3"/>
  <c r="Q211" i="3"/>
  <c r="AM20" i="3"/>
  <c r="Q20" i="3"/>
  <c r="Q94" i="3"/>
  <c r="AM94" i="3"/>
  <c r="Q108" i="3"/>
  <c r="AM108" i="3"/>
  <c r="Q323" i="3"/>
  <c r="AM323" i="3"/>
  <c r="Q346" i="3"/>
  <c r="AM346" i="3"/>
  <c r="Q351" i="3"/>
  <c r="AM351" i="3"/>
  <c r="AM167" i="3"/>
  <c r="Q167" i="3"/>
  <c r="Q362" i="3"/>
  <c r="AM362" i="3"/>
  <c r="Q35" i="3"/>
  <c r="AM35" i="3"/>
  <c r="Q229" i="3"/>
  <c r="AM229" i="3"/>
  <c r="Q132" i="3"/>
  <c r="AM132" i="3"/>
  <c r="Q240" i="3"/>
  <c r="AM240" i="3"/>
  <c r="Q301" i="3"/>
  <c r="AM301" i="3"/>
  <c r="Q174" i="3"/>
  <c r="AM174" i="3"/>
  <c r="Q38" i="3"/>
  <c r="AM38" i="3"/>
  <c r="Q189" i="3"/>
  <c r="AM189" i="3"/>
  <c r="Q231" i="3"/>
  <c r="AM231" i="3"/>
  <c r="Q290" i="3"/>
  <c r="AM290" i="3"/>
  <c r="Q295" i="3"/>
  <c r="AM295" i="3"/>
  <c r="AM92" i="3"/>
  <c r="Q92" i="3"/>
  <c r="AM66" i="3"/>
  <c r="Q66" i="3"/>
  <c r="Q298" i="3"/>
  <c r="AM298" i="3"/>
  <c r="Q47" i="3"/>
  <c r="AM47" i="3"/>
  <c r="Q136" i="3"/>
  <c r="AM136" i="3"/>
  <c r="AM81" i="3"/>
  <c r="Q81" i="3"/>
  <c r="Q126" i="3"/>
  <c r="AM126" i="3"/>
  <c r="AM226" i="3"/>
  <c r="Q226" i="3"/>
  <c r="AM244" i="3"/>
  <c r="Q244" i="3"/>
  <c r="AM44" i="3"/>
  <c r="Q44" i="3"/>
  <c r="AM24" i="3"/>
  <c r="Q24" i="3"/>
  <c r="Q150" i="3"/>
  <c r="AM150" i="3"/>
  <c r="AM242" i="3"/>
  <c r="Q242" i="3"/>
  <c r="Q37" i="3"/>
  <c r="AM37" i="3"/>
  <c r="Q22" i="3"/>
  <c r="AM22" i="3"/>
  <c r="AM151" i="3"/>
  <c r="Q151" i="3"/>
  <c r="Q274" i="3"/>
  <c r="AM274" i="3"/>
  <c r="Q21" i="3"/>
  <c r="AM21" i="3"/>
  <c r="Q63" i="3"/>
  <c r="AM63" i="3"/>
  <c r="AM90" i="3"/>
  <c r="Q90" i="3"/>
  <c r="Q218" i="3"/>
  <c r="AM218" i="3"/>
  <c r="Q283" i="3"/>
  <c r="AM283" i="3"/>
  <c r="AM318" i="3"/>
  <c r="Q318" i="3"/>
  <c r="AM201" i="3"/>
  <c r="Q201" i="3"/>
  <c r="Q96" i="3"/>
  <c r="AM96" i="3"/>
  <c r="Q338" i="3"/>
  <c r="AM338" i="3"/>
  <c r="AM52" i="3"/>
  <c r="Q52" i="3"/>
  <c r="AM40" i="3"/>
  <c r="Q40" i="3"/>
  <c r="Q152" i="3"/>
  <c r="AM152" i="3"/>
  <c r="Q216" i="3"/>
  <c r="AM216" i="3"/>
  <c r="Q284" i="3"/>
  <c r="AM284" i="3"/>
  <c r="AM296" i="3"/>
  <c r="Q296" i="3"/>
  <c r="AM110" i="3"/>
  <c r="Q110" i="3"/>
  <c r="Q293" i="3"/>
  <c r="AM293" i="3"/>
  <c r="Q67" i="3"/>
  <c r="AM67" i="3"/>
  <c r="AM64" i="3"/>
  <c r="Q64" i="3"/>
  <c r="Q168" i="3"/>
  <c r="AM168" i="3"/>
  <c r="Q361" i="3"/>
  <c r="AM361" i="3"/>
  <c r="Q365" i="3"/>
  <c r="AM365" i="3"/>
  <c r="Q27" i="3"/>
  <c r="AM27" i="3"/>
  <c r="Q105" i="3"/>
  <c r="AM105" i="3"/>
  <c r="Q116" i="3"/>
  <c r="AM116" i="3"/>
  <c r="Q339" i="3"/>
  <c r="AM339" i="3"/>
  <c r="Q354" i="3"/>
  <c r="AM354" i="3"/>
  <c r="Q359" i="3"/>
  <c r="AM359" i="3"/>
  <c r="Q156" i="3"/>
  <c r="AM156" i="3"/>
  <c r="Q99" i="3"/>
  <c r="AM99" i="3"/>
  <c r="Q300" i="3"/>
  <c r="AM300" i="3"/>
  <c r="AM171" i="3"/>
  <c r="Q171" i="3"/>
  <c r="AM18" i="3"/>
  <c r="Q18" i="3"/>
  <c r="Q111" i="3"/>
  <c r="AM111" i="3"/>
  <c r="AM187" i="3"/>
  <c r="Q187" i="3"/>
  <c r="AM310" i="3"/>
  <c r="Q310" i="3"/>
  <c r="AM76" i="3"/>
  <c r="Q76" i="3"/>
  <c r="AM88" i="3"/>
  <c r="Q88" i="3"/>
  <c r="Q204" i="3"/>
  <c r="AM204" i="3"/>
  <c r="AM203" i="3"/>
  <c r="Q203" i="3"/>
  <c r="Q19" i="3"/>
  <c r="AM19" i="3"/>
  <c r="Q86" i="3"/>
  <c r="AM86" i="3"/>
  <c r="AM149" i="3"/>
  <c r="Q149" i="3"/>
  <c r="Q276" i="3"/>
  <c r="AM276" i="3"/>
  <c r="Q85" i="3"/>
  <c r="AM85" i="3"/>
  <c r="AM175" i="3"/>
  <c r="Q175" i="3"/>
  <c r="Q123" i="3"/>
  <c r="AM123" i="3"/>
  <c r="AM199" i="3"/>
  <c r="Q199" i="3"/>
  <c r="Q258" i="3"/>
  <c r="AM258" i="3"/>
  <c r="Q263" i="3"/>
  <c r="AM263" i="3"/>
  <c r="Q299" i="3"/>
  <c r="AM299" i="3"/>
  <c r="AM32" i="3"/>
  <c r="Q32" i="3"/>
  <c r="Q340" i="3"/>
  <c r="AM340" i="3"/>
  <c r="AM84" i="3"/>
  <c r="Q84" i="3"/>
  <c r="Q145" i="3"/>
  <c r="AM145" i="3"/>
  <c r="Q220" i="3"/>
  <c r="AM220" i="3"/>
  <c r="Q313" i="3"/>
  <c r="AM313" i="3"/>
  <c r="AM360" i="3"/>
  <c r="Q360" i="3"/>
  <c r="Q194" i="3"/>
  <c r="AM194" i="3"/>
  <c r="AM294" i="3"/>
  <c r="Q294" i="3"/>
  <c r="Q130" i="3"/>
  <c r="AM130" i="3"/>
  <c r="AM117" i="3"/>
  <c r="Q117" i="3"/>
  <c r="AM241" i="3"/>
  <c r="Q241" i="3"/>
  <c r="AM302" i="3"/>
  <c r="Q302" i="3"/>
  <c r="Q59" i="3"/>
  <c r="AM59" i="3"/>
  <c r="AM48" i="3"/>
  <c r="Q48" i="3"/>
  <c r="Q166" i="3"/>
  <c r="AM166" i="3"/>
  <c r="Q224" i="3"/>
  <c r="AM224" i="3"/>
  <c r="Q292" i="3"/>
  <c r="AM292" i="3"/>
  <c r="AM304" i="3"/>
  <c r="Q304" i="3"/>
  <c r="Q98" i="3"/>
  <c r="AM98" i="3"/>
  <c r="Q124" i="3"/>
  <c r="AM124" i="3"/>
  <c r="Q364" i="3"/>
  <c r="AM364" i="3"/>
  <c r="Q348" i="3"/>
  <c r="AM348" i="3"/>
  <c r="Q55" i="3"/>
  <c r="AM55" i="3"/>
  <c r="AM82" i="3"/>
  <c r="Q82" i="3"/>
  <c r="Q210" i="3"/>
  <c r="AM210" i="3"/>
  <c r="Q267" i="3"/>
  <c r="AM267" i="3"/>
  <c r="Q255" i="3"/>
  <c r="AM255" i="3"/>
  <c r="Q12" i="3"/>
  <c r="AM12" i="3"/>
  <c r="Q33" i="3"/>
  <c r="AM33" i="3"/>
  <c r="AM142" i="3"/>
  <c r="Q142" i="3"/>
  <c r="Q266" i="3"/>
  <c r="AM266" i="3"/>
  <c r="Q51" i="3"/>
  <c r="AM51" i="3"/>
  <c r="Q113" i="3"/>
  <c r="AM113" i="3"/>
  <c r="Q157" i="3"/>
  <c r="AM157" i="3"/>
  <c r="Q269" i="3"/>
  <c r="AM269" i="3"/>
  <c r="Q198" i="3"/>
  <c r="AM198" i="3"/>
  <c r="Q70" i="3"/>
  <c r="AM70" i="3"/>
  <c r="Q221" i="3"/>
  <c r="AM221" i="3"/>
  <c r="Q275" i="3"/>
  <c r="AM275" i="3"/>
  <c r="Q322" i="3"/>
  <c r="AM322" i="3"/>
  <c r="Q327" i="3"/>
  <c r="AM327" i="3"/>
  <c r="Q330" i="3"/>
  <c r="AM330" i="3"/>
  <c r="Q139" i="3"/>
  <c r="AM139" i="3"/>
  <c r="AM270" i="3"/>
  <c r="Q270" i="3"/>
  <c r="Q214" i="3"/>
  <c r="AM214" i="3"/>
  <c r="Q49" i="3"/>
  <c r="AM49" i="3"/>
  <c r="Q179" i="3"/>
  <c r="AM179" i="3"/>
  <c r="AM217" i="3"/>
  <c r="Q217" i="3"/>
  <c r="Q277" i="3"/>
  <c r="AM277" i="3"/>
  <c r="Q61" i="3"/>
  <c r="AM61" i="3"/>
  <c r="Q355" i="3"/>
  <c r="AM355" i="3"/>
  <c r="Q303" i="3"/>
  <c r="AM303" i="3"/>
  <c r="Q158" i="3"/>
  <c r="AM158" i="3"/>
  <c r="AM73" i="3"/>
  <c r="Q73" i="3"/>
  <c r="AM118" i="3"/>
  <c r="Q118" i="3"/>
  <c r="Q251" i="3"/>
  <c r="AM251" i="3"/>
  <c r="AM366" i="3"/>
  <c r="Q366" i="3"/>
  <c r="Q91" i="3"/>
  <c r="AM91" i="3"/>
  <c r="Q154" i="3"/>
  <c r="AM154" i="3"/>
  <c r="AM101" i="3"/>
  <c r="Q101" i="3"/>
  <c r="Q329" i="3"/>
  <c r="AM329" i="3"/>
  <c r="Q356" i="3"/>
  <c r="AM356" i="3"/>
  <c r="AM368" i="3"/>
  <c r="Q368" i="3"/>
  <c r="Q39" i="3"/>
  <c r="AM39" i="3"/>
  <c r="AM109" i="3"/>
  <c r="Q109" i="3"/>
  <c r="Q357" i="3"/>
  <c r="AM357" i="3"/>
  <c r="Q273" i="3"/>
  <c r="AM273" i="3"/>
  <c r="Q14" i="3"/>
  <c r="AM14" i="3"/>
  <c r="Q146" i="3"/>
  <c r="AM146" i="3"/>
  <c r="Q115" i="3"/>
  <c r="AM115" i="3"/>
  <c r="AM191" i="3"/>
  <c r="Q191" i="3"/>
  <c r="Q250" i="3"/>
  <c r="AM250" i="3"/>
  <c r="Q319" i="3"/>
  <c r="AM319" i="3"/>
  <c r="Q206" i="3"/>
  <c r="AM206" i="3"/>
  <c r="Q112" i="3"/>
  <c r="AM112" i="3"/>
  <c r="AM127" i="3"/>
  <c r="Q127" i="3"/>
  <c r="Q268" i="3"/>
  <c r="AM268" i="3"/>
  <c r="Q83" i="3"/>
  <c r="AM83" i="3"/>
  <c r="Q41" i="3"/>
  <c r="AM41" i="3"/>
  <c r="AM215" i="3"/>
  <c r="Q215" i="3"/>
  <c r="Q333" i="3"/>
  <c r="AM333" i="3"/>
  <c r="Q43" i="3"/>
  <c r="AM43" i="3"/>
  <c r="AM16" i="3"/>
  <c r="Q16" i="3"/>
  <c r="Q148" i="3"/>
  <c r="AM148" i="3"/>
  <c r="Q192" i="3"/>
  <c r="AM192" i="3"/>
  <c r="Q260" i="3"/>
  <c r="AM260" i="3"/>
  <c r="AM272" i="3"/>
  <c r="Q272" i="3"/>
  <c r="Q332" i="3"/>
  <c r="AM332" i="3"/>
  <c r="Q212" i="3"/>
  <c r="AM212" i="3"/>
  <c r="AM288" i="3"/>
  <c r="Q288" i="3"/>
  <c r="Q321" i="3"/>
  <c r="AM321" i="3"/>
  <c r="Q144" i="3"/>
  <c r="AM144" i="3"/>
  <c r="AM163" i="3"/>
  <c r="Q163" i="3"/>
  <c r="Q161" i="3"/>
  <c r="AM161" i="3"/>
  <c r="Q341" i="3"/>
  <c r="AM341" i="3"/>
  <c r="Q129" i="3"/>
  <c r="AM129" i="3"/>
  <c r="Q232" i="3"/>
  <c r="AM232" i="3"/>
  <c r="AM312" i="3"/>
  <c r="Q312" i="3"/>
  <c r="Q104" i="3"/>
  <c r="AM104" i="3"/>
  <c r="Q353" i="3"/>
  <c r="AM353" i="3"/>
  <c r="Q103" i="3"/>
  <c r="AM103" i="3"/>
  <c r="Q306" i="3"/>
  <c r="AM306" i="3"/>
  <c r="Q311" i="3"/>
  <c r="AM311" i="3"/>
  <c r="Q13" i="3"/>
  <c r="AM13" i="3"/>
  <c r="Q57" i="3"/>
  <c r="AM57" i="3"/>
  <c r="Q102" i="3"/>
  <c r="AM102" i="3"/>
  <c r="AM225" i="3"/>
  <c r="Q225" i="3"/>
  <c r="Q285" i="3"/>
  <c r="AM285" i="3"/>
  <c r="Q97" i="3"/>
  <c r="AM97" i="3"/>
  <c r="Q46" i="3"/>
  <c r="AM46" i="3"/>
  <c r="Q178" i="3"/>
  <c r="AM178" i="3"/>
  <c r="AM358" i="3"/>
  <c r="Q358" i="3"/>
  <c r="Q77" i="3"/>
  <c r="AM77" i="3"/>
  <c r="Q62" i="3"/>
  <c r="AM62" i="3"/>
  <c r="Q213" i="3"/>
  <c r="AM213" i="3"/>
  <c r="Q259" i="3"/>
  <c r="AM259" i="3"/>
  <c r="Q314" i="3"/>
  <c r="AM314" i="3"/>
  <c r="AM264" i="3"/>
  <c r="Q264" i="3"/>
  <c r="Q106" i="3"/>
  <c r="AM106" i="3"/>
  <c r="AM34" i="3"/>
  <c r="Q34" i="3"/>
  <c r="Q230" i="3"/>
  <c r="AM230" i="3"/>
  <c r="Q261" i="3"/>
  <c r="AM261" i="3"/>
  <c r="Q128" i="3"/>
  <c r="AM128" i="3"/>
  <c r="Q122" i="3"/>
  <c r="AM122" i="3"/>
  <c r="Q208" i="3"/>
  <c r="AM208" i="3"/>
  <c r="AM334" i="3"/>
  <c r="Q334" i="3"/>
  <c r="Q75" i="3"/>
  <c r="AM75" i="3"/>
  <c r="AM80" i="3"/>
  <c r="Q80" i="3"/>
  <c r="Q196" i="3"/>
  <c r="AM196" i="3"/>
  <c r="Q265" i="3"/>
  <c r="AM265" i="3"/>
  <c r="Q324" i="3"/>
  <c r="AM324" i="3"/>
  <c r="AM336" i="3"/>
  <c r="Q336" i="3"/>
  <c r="Q325" i="3"/>
  <c r="AM325" i="3"/>
  <c r="Q162" i="3"/>
  <c r="AM162" i="3"/>
  <c r="Q135" i="3"/>
  <c r="AM135" i="3"/>
  <c r="Q23" i="3"/>
  <c r="AM23" i="3"/>
  <c r="AM50" i="3"/>
  <c r="Q50" i="3"/>
  <c r="Q143" i="3"/>
  <c r="AM143" i="3"/>
  <c r="AM219" i="3"/>
  <c r="Q219" i="3"/>
  <c r="AM56" i="3"/>
  <c r="Q56" i="3"/>
  <c r="Q74" i="3"/>
  <c r="AM74" i="3"/>
  <c r="Q202" i="3"/>
  <c r="AM202" i="3"/>
  <c r="Q370" i="3"/>
  <c r="AM370" i="3"/>
  <c r="AM256" i="3"/>
  <c r="Q256" i="3"/>
  <c r="Q11" i="3"/>
  <c r="AM11" i="3"/>
  <c r="Q228" i="3"/>
  <c r="AM228" i="3"/>
  <c r="AM164" i="3"/>
  <c r="Q164" i="3"/>
  <c r="Q169" i="3"/>
  <c r="AM169" i="3"/>
  <c r="Q349" i="3"/>
  <c r="AM349" i="3"/>
  <c r="Q237" i="3"/>
  <c r="AM237" i="3"/>
  <c r="Q137" i="3"/>
  <c r="AM137" i="3"/>
  <c r="Q239" i="3"/>
  <c r="AM239" i="3"/>
  <c r="Q367" i="3"/>
  <c r="AM367" i="3"/>
  <c r="Q159" i="1"/>
  <c r="Q22" i="1"/>
  <c r="Q343" i="1"/>
  <c r="Q235" i="1"/>
  <c r="Q206" i="1"/>
  <c r="Q112" i="1"/>
  <c r="Q57" i="1"/>
  <c r="Q308" i="1"/>
  <c r="Q197" i="1"/>
  <c r="Q310" i="1"/>
  <c r="Q305" i="1"/>
  <c r="Q354" i="1"/>
  <c r="Q89" i="1"/>
  <c r="Q111" i="1"/>
  <c r="Q239" i="1"/>
  <c r="Q288" i="1"/>
  <c r="Q277" i="1"/>
  <c r="Q124" i="1"/>
  <c r="Q212" i="1"/>
  <c r="Q171" i="1"/>
  <c r="Q221" i="1"/>
  <c r="Q184" i="1"/>
  <c r="Q203" i="1"/>
  <c r="Q278" i="1"/>
  <c r="Q259" i="1"/>
  <c r="Q196" i="1"/>
  <c r="Q16" i="1"/>
  <c r="Q282" i="1"/>
  <c r="Q43" i="1"/>
  <c r="Q275" i="1"/>
  <c r="Q303" i="1"/>
  <c r="Q251" i="1"/>
  <c r="Q296" i="1"/>
  <c r="Q163" i="1"/>
  <c r="Q32" i="1"/>
  <c r="Q351" i="1"/>
  <c r="Q250" i="1"/>
  <c r="Q270" i="1"/>
  <c r="Q284" i="1"/>
  <c r="Q56" i="1"/>
  <c r="Q257" i="1"/>
  <c r="Q187" i="1"/>
  <c r="Q116" i="1"/>
  <c r="Q88" i="1"/>
  <c r="Q85" i="1"/>
  <c r="Q68" i="1"/>
  <c r="Q164" i="1"/>
  <c r="Q160" i="1"/>
  <c r="Q344" i="1"/>
  <c r="Q357" i="1"/>
  <c r="Q350" i="1"/>
  <c r="Q138" i="1"/>
  <c r="Q240" i="1"/>
  <c r="Q317" i="1"/>
  <c r="Q232" i="1"/>
  <c r="Q72" i="1"/>
  <c r="Q144" i="1"/>
  <c r="Q195" i="1"/>
  <c r="Q62" i="1"/>
  <c r="Q216" i="1"/>
  <c r="Q194" i="1"/>
  <c r="Q204" i="1"/>
  <c r="Q182" i="1"/>
  <c r="Q74" i="1"/>
  <c r="Q208" i="1"/>
  <c r="D364" i="1"/>
  <c r="P6" i="1" l="1"/>
  <c r="P7" i="1" l="1"/>
  <c r="P364" i="1" l="1"/>
  <c r="S10" i="1" l="1"/>
  <c r="R246" i="1" l="1"/>
  <c r="R10" i="1"/>
  <c r="R6" i="1" s="1"/>
  <c r="R8" i="1" l="1"/>
  <c r="S246" i="1"/>
  <c r="S6" i="1"/>
  <c r="S8" i="1" l="1"/>
  <c r="S180" i="1"/>
  <c r="S7" i="1" s="1"/>
  <c r="R180" i="1"/>
  <c r="R7" i="1" s="1"/>
  <c r="R364" i="1" s="1"/>
  <c r="S36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Igor Zelmanov</author>
    <author>ZelmanovIgor</author>
  </authors>
  <commentList>
    <comment ref="M7" authorId="0" shapeId="0" xr:uid="{00000000-0006-0000-0000-000001000000}">
      <text>
        <r>
          <rPr>
            <b/>
            <sz val="9"/>
            <color indexed="81"/>
            <rFont val="Tahoma"/>
            <family val="2"/>
            <charset val="204"/>
          </rPr>
          <t>Type in your Sentrum discount to get net prices.</t>
        </r>
      </text>
    </comment>
    <comment ref="R9" authorId="1" shapeId="0" xr:uid="{26A490C9-F34E-43C5-A97F-ACAA08727225}">
      <text>
        <r>
          <rPr>
            <b/>
            <sz val="9"/>
            <color indexed="81"/>
            <rFont val="Tahoma"/>
            <family val="2"/>
            <charset val="204"/>
          </rPr>
          <t>Help:
Place your order and set Auto Filter = "Non Blank"</t>
        </r>
        <r>
          <rPr>
            <sz val="9"/>
            <color indexed="81"/>
            <rFont val="Tahoma"/>
            <family val="2"/>
            <charset val="204"/>
          </rPr>
          <t xml:space="preserve">
</t>
        </r>
      </text>
    </comment>
    <comment ref="R179" authorId="1" shapeId="0" xr:uid="{2B75855A-C280-414E-9632-E66AA38177ED}">
      <text>
        <r>
          <rPr>
            <b/>
            <sz val="9"/>
            <color indexed="81"/>
            <rFont val="Tahoma"/>
            <family val="2"/>
            <charset val="204"/>
          </rPr>
          <t>Help:
Place your order and set Auto Filter = "Non Blank"</t>
        </r>
        <r>
          <rPr>
            <sz val="9"/>
            <color indexed="81"/>
            <rFont val="Tahoma"/>
            <family val="2"/>
            <charset val="204"/>
          </rPr>
          <t xml:space="preserve">
</t>
        </r>
      </text>
    </comment>
    <comment ref="R245" authorId="1" shapeId="0" xr:uid="{0D8877B1-1DE3-4519-992C-CA6ED788D59E}">
      <text>
        <r>
          <rPr>
            <b/>
            <sz val="9"/>
            <color indexed="81"/>
            <rFont val="Tahoma"/>
            <family val="2"/>
            <charset val="204"/>
          </rPr>
          <t>Help:
Place your order and set Auto Filter = "Non Blank"</t>
        </r>
        <r>
          <rPr>
            <sz val="9"/>
            <color indexed="81"/>
            <rFont val="Tahoma"/>
            <family val="2"/>
            <charset val="204"/>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Igor Zelmanov</author>
    <author>ZelmanovIgor</author>
  </authors>
  <commentList>
    <comment ref="M7" authorId="0" shapeId="0" xr:uid="{CBFADBE1-09CA-4A95-91F3-805F73CE5A10}">
      <text>
        <r>
          <rPr>
            <b/>
            <sz val="9"/>
            <color indexed="81"/>
            <rFont val="Tahoma"/>
            <family val="2"/>
            <charset val="204"/>
          </rPr>
          <t>Type in your Sentrum discount to get net prices.</t>
        </r>
      </text>
    </comment>
    <comment ref="R9" authorId="1" shapeId="0" xr:uid="{CA238C78-5B60-47F9-B3F6-03D681A9A5C6}">
      <text>
        <r>
          <rPr>
            <b/>
            <sz val="9"/>
            <color indexed="81"/>
            <rFont val="Tahoma"/>
            <family val="2"/>
            <charset val="204"/>
          </rPr>
          <t>Help:
Place your order and set Auto Filter = "Non Blank"</t>
        </r>
        <r>
          <rPr>
            <sz val="9"/>
            <color indexed="81"/>
            <rFont val="Tahoma"/>
            <family val="2"/>
            <charset val="204"/>
          </rPr>
          <t xml:space="preserve">
</t>
        </r>
      </text>
    </comment>
    <comment ref="R181" authorId="1" shapeId="0" xr:uid="{08D7FCF4-57CF-40CF-BDA0-F2D2E77E7A03}">
      <text>
        <r>
          <rPr>
            <b/>
            <sz val="9"/>
            <color indexed="81"/>
            <rFont val="Tahoma"/>
            <family val="2"/>
            <charset val="204"/>
          </rPr>
          <t>Help:
Place your order and set Auto Filter = "Non Blank"</t>
        </r>
        <r>
          <rPr>
            <sz val="9"/>
            <color indexed="81"/>
            <rFont val="Tahoma"/>
            <family val="2"/>
            <charset val="204"/>
          </rPr>
          <t xml:space="preserve">
</t>
        </r>
      </text>
    </comment>
    <comment ref="R247" authorId="1" shapeId="0" xr:uid="{8C16FBF7-D80A-4342-AD96-4D860F8901E6}">
      <text>
        <r>
          <rPr>
            <b/>
            <sz val="9"/>
            <color indexed="81"/>
            <rFont val="Tahoma"/>
            <family val="2"/>
            <charset val="204"/>
          </rPr>
          <t>Help:
Place your order and set Auto Filter = "Non Blank"</t>
        </r>
        <r>
          <rPr>
            <sz val="9"/>
            <color indexed="81"/>
            <rFont val="Tahoma"/>
            <family val="2"/>
            <charset val="204"/>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<sst xmlns="http://schemas.openxmlformats.org/spreadsheetml/2006/main" count="12087" uniqueCount="2730">
  <si>
    <t>Category</t>
  </si>
  <si>
    <t>Publisher</t>
  </si>
  <si>
    <t>Title (English)</t>
  </si>
  <si>
    <t>Year</t>
  </si>
  <si>
    <t>Annotaion  (English)</t>
  </si>
  <si>
    <t>#</t>
  </si>
  <si>
    <t>F</t>
  </si>
  <si>
    <t>Amount</t>
  </si>
  <si>
    <t>NonFiction</t>
  </si>
  <si>
    <t>Children's</t>
  </si>
  <si>
    <t>Adult Fiction Books</t>
  </si>
  <si>
    <t>Adult NonFiction Books</t>
  </si>
  <si>
    <t>EAN</t>
  </si>
  <si>
    <t>Fiction</t>
  </si>
  <si>
    <t>Total</t>
  </si>
  <si>
    <t>Series</t>
  </si>
  <si>
    <t>Book Cover</t>
  </si>
  <si>
    <t xml:space="preserve"> Author (English)</t>
  </si>
  <si>
    <t>Pages</t>
  </si>
  <si>
    <t>Picture (Full Image URL)</t>
  </si>
  <si>
    <t>Author (Original)</t>
  </si>
  <si>
    <t>Title (Original)</t>
  </si>
  <si>
    <t>Annotation (Original)</t>
  </si>
  <si>
    <t>F/ NF</t>
  </si>
  <si>
    <t>АСТ</t>
  </si>
  <si>
    <t>Эксмо</t>
  </si>
  <si>
    <t>ISBN</t>
  </si>
  <si>
    <t>Author (transliteration)</t>
  </si>
  <si>
    <t>NF</t>
  </si>
  <si>
    <t>Children's Books</t>
  </si>
  <si>
    <t>hardcover</t>
  </si>
  <si>
    <t>Biographies, Memoirs</t>
  </si>
  <si>
    <t>PO Number</t>
  </si>
  <si>
    <t>Your Library</t>
  </si>
  <si>
    <t>e-mail: elena@sentrummarketing.com</t>
  </si>
  <si>
    <t>titles</t>
  </si>
  <si>
    <t>Cover</t>
  </si>
  <si>
    <t>AST</t>
  </si>
  <si>
    <t>Weight</t>
  </si>
  <si>
    <t>OCLC</t>
  </si>
  <si>
    <t>Title (transliteration)</t>
  </si>
  <si>
    <t>Description (transliteration)</t>
  </si>
  <si>
    <t>Publisher  (transliteration)</t>
  </si>
  <si>
    <t>Teens Books (10-16 years)</t>
  </si>
  <si>
    <t>FICT</t>
  </si>
  <si>
    <t>Tags</t>
  </si>
  <si>
    <t>Age_level_ru</t>
  </si>
  <si>
    <t>Age_Level_EN</t>
  </si>
  <si>
    <t>Your Order Quantity</t>
  </si>
  <si>
    <t xml:space="preserve">MSRP </t>
  </si>
  <si>
    <t>Andersen, Hans</t>
  </si>
  <si>
    <t>Kids Books (3-10 years)</t>
  </si>
  <si>
    <t>Science Fiction, Fantasy</t>
  </si>
  <si>
    <t>Religion, Spirituality</t>
  </si>
  <si>
    <t>Андерсен, Ханс</t>
  </si>
  <si>
    <t xml:space="preserve">Russian New Releases and Best Sellers							</t>
  </si>
  <si>
    <t>Baby Books (0-3 years)</t>
  </si>
  <si>
    <t>Крашенинникова, С.</t>
  </si>
  <si>
    <t>Главная энциклопедия малыша</t>
  </si>
  <si>
    <t>Главная энциклопедия малыша идеально подходит для детей от 3 до 5 лет. Она составлена с учётом возрастных особенностей малыша и направлена на его всестороннее развитие. С этой книгой ребёнок расширит кругозор, пополнит словарный запас и ни на минуту не заскучает! Малыш запомнит погодные явления, времена года и дни недели; узнает, где обитают разные животные и какие бывают растения; изучит геометрические фигуры и тела; научится составлять развёрнутые ответы; а в конце с помощью взрослых выполнит задания на развитие внимания и мышления.</t>
  </si>
  <si>
    <t>Энциклопедии для всех возрастов</t>
  </si>
  <si>
    <t>Krasheninnikova, S.</t>
  </si>
  <si>
    <t>The kid's main encyclopedia</t>
  </si>
  <si>
    <t>The kid's home encyclopedia is ideal for children from 3 to 5 years old. It is designed taking into account the age characteristics of the baby and is aimed at its comprehensive development. With this book, the child will broaden his horizons, replenish his vocabulary and never get bored for a minute! The kid will remember weather phenomena, seasons and days of the week; learn where different animals live and what plants there are; learn geometric shapes and bodies; learn how to make detailed answers; and at the end, with the help of adults, complete tasks to develop attention and thinking.</t>
  </si>
  <si>
    <t>https://sentrumbookstore.com/upload/iblock/c47/zg0vn0k4qlx0tzhnjd7wkr5wcyyw5bcw/9785171873158.jpg</t>
  </si>
  <si>
    <t>Ульева, Елена</t>
  </si>
  <si>
    <t>Самостоятельный малыш. Мышонок Миша чистит зубы/Ульева Е.</t>
  </si>
  <si>
    <t>Интерактивная книжка-картинка с игровыми заданиями, которая поможет малышу научиться чистить зубы.</t>
  </si>
  <si>
    <t>Клевер-Медиа-Групп</t>
  </si>
  <si>
    <t>Самостоятельный малыш</t>
  </si>
  <si>
    <t>Uleva, Elena</t>
  </si>
  <si>
    <t>An independent kid. Misha the mouse brushes his teeth/Uleva E.</t>
  </si>
  <si>
    <t>An interactive picture book with game tasks that will help your child learn how to brush his teeth.</t>
  </si>
  <si>
    <t>https://sentrumbookstore.com/upload/iblock/094/82gax41mv8c5nvadp0i86rm3gk6u4zhb/9785002528011.jpg</t>
  </si>
  <si>
    <t>Первая энциклопедия малыша</t>
  </si>
  <si>
    <t>Первая энциклопедия малыша — идеальная книжка-развивашка для детишек от 0 до 3 лет. Она поможет вам запустить речь или расширить словарный запас малыша. Наполненная красочными иллюстрациями, энциклопедия сделает знакомство с миром интересным и запоминающимся! Разглядывая картинки и слушая взрослого, который говорит, что на них изображено, малыш узнает, какие бывают овощи и фрукты, животные, бытовые предметы, виды транспорта, цвета, формы.</t>
  </si>
  <si>
    <t>The first kid's Encyclopedia</t>
  </si>
  <si>
    <t>The kid's first encyclopedia is an ideal educational book for children from 0 to 3 years old. It will help you start a speech or expand your baby's vocabulary. Filled with colorful illustrations, the encyclopedia will make exploring the world interesting and memorable! By looking at the pictures and listening to an adult who says what they depict, the kid learns what vegetables and fruits, animals, household items, modes of transport, colors, shapes are.</t>
  </si>
  <si>
    <t>https://sentrumbookstore.com/upload/iblock/9f4/t42d1x2fo6ty1rlje7z67rghd7yjflep/9785171853563.jpg</t>
  </si>
  <si>
    <t>Акико, Миякоси</t>
  </si>
  <si>
    <t>Землеройка Носик</t>
  </si>
  <si>
    <t>Землеройка по имени Носик живёт тихой, размеренной жизнью: каждое утро едет на работу, по вечерам слушает радио и тщательно планирует свои дни. Это тёплая, уютная история о силе привычек и важности перемен, о дружбе, мечтах и маленьких радостях, из которых складывается счастье.</t>
  </si>
  <si>
    <t>Поляндрия</t>
  </si>
  <si>
    <t>Akiko, Miyakoshi</t>
  </si>
  <si>
    <t>Shrew Nose</t>
  </si>
  <si>
    <t>A shrew named Noshik lives a quiet, measured life: he goes to work every morning, listens to the radio in the evenings and carefully plans his days. This is a warm, cozy story about the power of habits and the importance of change, about friendship, dreams and small joys that make up happiness.</t>
  </si>
  <si>
    <t>https://sentrumbookstore.com/upload/iblock/39b/qbivuwrde8j9wb2ppyughboibxubvfz2/9785605474579.jpg</t>
  </si>
  <si>
    <t>Ая, Макото</t>
  </si>
  <si>
    <t>Страна зверей</t>
  </si>
  <si>
    <t>Вторая книга серии-бестселлера книг для детей из Японии!Для любителей магических историй в духе диснеевских мультиков! Поверни ключик — и плюшевый медвежонок оживёт! В День рождения Энн познакомилась с необыкновенным плюшевым мишкой по имени Трюфель, который оживает с помощью волшебного ключика. Эта встреча подарила начало удивительным приключениям! Трюфель и Энн перенеслись в Страну зверей, где встретили новых друзей. Но лев и птица рассказали им, что это волшебное место в опасности! Чтобы помочь, Энн должна выяснить, что за таинственные чёрные деревья растут в этой местности. Вместе с Трюфелем она отправляется на поиск разгадки!О КНИГЕ• Милая история о девочке по имени Энн и волшебном плюшевом мишке. • На родине в Японии продано 20 000 копий первой книги!• Новое приключение: Энн и её младший брат Луи попадают в Страну зверей!• Приключения, много животных, дружба и юмор. • Дополнительные материалы: карта Страны зверей, зоологический справочник Луи, краткое содержание первой части, знакомство с персонажами. • Красочное оформление: твёрдый переплёт, цветные и чёрно-белые иллюстрации. • Крупный шрифт — легко читать ребёнку. • Отлично подойдёт как для самостоятельного чтения, так и для чтения всей семьёй. Для фанатов книг и комиксов «Милый дом Чи», «Девочка с лисьим хвостом», «Приключения котика и кошечки», «Помощник с лапками». Идеально подойдёт детям, которые любят книги про волшебство, книги про дружбу, книги про животных, книги про ожившие игрушки, добрые детские книги, современные книги для детей, милое аниме, волшебные миры, чудеса, японские книги для детей, книги с иллюстрациями. Это отличный подарок для детей 7-10 лет, сына и дочки, внука и внучки, племянника и племянницы, школьника и школьницы, друга или подруги, друзей на День рождения, Новый год, 1 сентября, окончание учебного года, каникулы или просто без повода.</t>
  </si>
  <si>
    <t>Махаон; Азбука</t>
  </si>
  <si>
    <t>Медвежонок Трюфель. Волшебные приключения</t>
  </si>
  <si>
    <t>Aya, Makoto</t>
  </si>
  <si>
    <t>The Land of Beasts</t>
  </si>
  <si>
    <t>The second book in the series is a bestseller of books for children from Japan!For fans of magical stories in the spirit of Disney cartoons! Turn the key and the teddy bear will come to life! On her birthday, Anne met an extraordinary teddy bear named Truffle, who comes to life with the help of a magic key. This meeting was the beginning of an amazing adventure! Truffle and Ann were transported to the Land of Animals, where they met new friends. But the lion and the bird told them that this magical place is in danger! To help, Ann must find out what kind of mysterious black trees grow in this area. Together with Truffle, she goes in search of a solution!ABOUT THE BOOK• A sweet story about a girl named Ann and a magical teddy bear. • 20,000 copies of the first book have been sold in Japan!• A new adventure: Anne and her younger brother Louis enter the Land of the Beasts!• Adventure, lots of animals, friendship and humor. • Additional materials: a map of the Land of Animals, Louis's zoological guide, a summary of the first part, introduction to the characters. • Colorful design: hardcover, color and black-and-white illustrations. • Large font — easy for a child to read. • Perfect for independent reading, as well as for reading with the whole family. For fans of books and comics "Sweet Home Chi", "Girl with a fox tail", "Adventures of a cat and a kitty", "Helper with paws". It is ideal for children who love books about magic, books about friendship, books about animals, books about animated toys, kind children's books, modern books for children, cute anime, magical worlds, wonders, Japanese books for children, books with illustrations. This is a great gift for children aged 7-10, son and daughter, grandson and granddaughter, nephew and niece, schoolboy and schoolgirl, friend or girlfriend, friends for a birthday, New Year, September 1, the end of the school year, holidays or just for no reason.</t>
  </si>
  <si>
    <t>https://sentrumbookstore.com/upload/iblock/ba2/uzije0vy00k2qg6wdujlbbqhh9t1dxxj/9785389282391.jpg</t>
  </si>
  <si>
    <t>Бабанская, Марина, Пряничникова, Маша</t>
  </si>
  <si>
    <t>Атлас народов Сибири и Дальнего Востока : Мир видимый и невидимый</t>
  </si>
  <si>
    <t>На огромной территории от восточных склонов Уральских гор до берегов Тихого океана живут народы, для которых с этими местами связано всё: язык, занятия, обычаи и культура. Живут издревле — с начала времён, как говорится в преданиях. И относятся к своей земле с неизменным почтением. У народов Сибири сложились свои традиции устного рассказа. В прошлом считалось, что истории способны влиять на ход событий. Например, во время миграции диких оленей у некоторых народов были под запретом даже сказки, потому что волшебные образы и герои могли спугнуть животных и помешать охоте. Эта книга приглашает в путешествие по миру, где соседствуют с бескрайней тайгой заснеженные горные пики, текут к Северному Ледовитому океану великие реки, простираются заповедные болота и сменяются необъятными степями стройные березовые рощи. Здесь современное переплетается с традиционным, а обыденное — с мифическим. В этом мире оживают древние легенды о рождении холода, подземных жителях, юкагирских огнях и других чудесах. Волшебной силой тут обладают олени и медведи, мамонты и даже комары. Сердце Западной Сибири — болота, берёзовые рощи и глухие урманы (темнохвойные таёжные леса). Здесь текут великие реки мира — Обь, Иртыш, Енисей — и живут разные народы. Среди них сибирские татары, ханты, манси, селькупы, чулымцы и кеты. Ты узнаешь о ненцах и алтайцах, чукчах и эвенках, якутах, и тувинцах и ещё о более чем тридцати других народах, для которых эти края — родной дом. В создании книги участвовали представители коренных народов. Их рассказы — это живая история удивительного и прекрасного региона нашей большой страны. Удалённость от «большой земли», вечная мерзлота, полярная ночь, длинная зима, короткое лето, к которому прилагаются комары и мошка. Кажется, что такая жизнь по зубам только белым медведям, но уже сотни лет здесь живут самые разные народы, среди которых ненцы, нганасаны, энцы и долганы.</t>
  </si>
  <si>
    <t>Альпина Паблишер</t>
  </si>
  <si>
    <t>Babanskaya, Marina, Pryanichnikova, Masha</t>
  </si>
  <si>
    <t>Atlas of the Peoples of Siberia and the Far East : The Visible and Invisible World</t>
  </si>
  <si>
    <t>The vast territory from the eastern slopes of the Ural Mountains to the shores of the Pacific Ocean is inhabited by peoples for whom everything is connected with these places: language, occupations, customs and culture. They have lived since ancient times — since the beginning of time, as they say in the legends. And they treat their land with unwavering respect. The peoples of Siberia have their own traditions of oral storytelling. In the past, it was believed that stories could influence the course of events. For example, during the migration of wild deer, even fairy tales were forbidden among some peoples, because magical images and heroes could frighten animals and interfere with hunting. This book invites you to travel around the world, where snow-capped mountain peaks side by side with the endless taiga, great rivers flow to the Arctic Ocean, protected swamps stretch and slender birch groves give way to vast steppes. Here, the modern is intertwined with the traditional, and the mundane with the mythical. Ancient legends about the birth of cold, underground inhabitants, Yukaghir fires and other wonders come to life in this world. Deer and bears, mammoths and even mosquitoes have magical powers here. The heart of Western Siberia is swamps, birch groves and remote urmans (dark coniferous taiga forests). The great rivers of the world flow here — the Ob, the Irtysh, the Yenisei — and different peoples live there. Among them are the Siberian Tatars, Khanty, Mansi, Selkups, Chulymians and Kets. You will learn about the Nenets and Altaians, Chukchi and Evenks, Yakuts and Tuvans, and more than thirty other peoples for whom these regions are their native home. Representatives of indigenous peoples participated in the creation of the book. Their stories are the living history of an amazing and beautiful region of our big country. Remoteness from the "mainland", permafrost, polar night, long winter, short summer, accompanied by mosquitoes and midges. It seems that only polar bears can handle such a life, but for hundreds of years a wide variety of peoples have lived here, including the Nenets, Nganasans, Ents and Dolgans.</t>
  </si>
  <si>
    <t>https://sentrumbookstore.com/upload/iblock/247/d609k32nwyv27xzjz62p5fsth50tx44u/9785006300316.jpg</t>
  </si>
  <si>
    <t>paperback</t>
  </si>
  <si>
    <t>Балашов, Дмитрий</t>
  </si>
  <si>
    <t>Сказки Белого моря.</t>
  </si>
  <si>
    <t>В сборнике вошли сказки, собранные на Терском берегу Белого моря. Издавна в этих краях жили рыбаки-поморы, которые пересказывали известные сказки на свой лад и сочиняли свои: про архангельскую соль, птичку с железным носом и деревянным хвостом, мышкин кораблик и другие. Во всех этих сказках сохранилось очарование старины и напевная особенность северной речи. Писателю Дмитрию Балашову эти сказки рассказали жители Терского берега во время его экспедиций по Северу в 50–60 гг. прошлого века. Иллюстрации к книге создала Карина Соловьёва, которая тоже много раз путешествовала по этому краю и рисовала с натуры его удивительную неброскую красоту.</t>
  </si>
  <si>
    <t>BHV</t>
  </si>
  <si>
    <t>Сказки народов России.</t>
  </si>
  <si>
    <t>Balashov, Dmitry</t>
  </si>
  <si>
    <t>Tales of the White Sea.</t>
  </si>
  <si>
    <t>The collection includes fairy tales collected on the Tersk coast of the White Sea. For a long time, Pomeranian fishermen lived in these parts, who retold famous fairy tales in their own way and composed their own: about Arkhangelsk salt, a bird with an iron nose and a wooden tail, a mouse boat and others. In all these tales, the charm of antiquity and the melodious feature of northern speech have been preserved. The writer Dmitry Balashov was told these tales by the inhabitants of the Tersk Coast during his expeditions to the North in the 50s and 60s of the last century. The illustrations for the book were created by Karina Solovyova, who also traveled to this region many times and drew from nature its amazing discreet beauty.</t>
  </si>
  <si>
    <t>https://sentrumbookstore.com/upload/iblock/23d/bygviqzejxe43bxren4y0gg2pt0qi3vf/9785977521536.jpg</t>
  </si>
  <si>
    <t>Бербериан, Шарль</t>
  </si>
  <si>
    <t>Как рождаются деревья</t>
  </si>
  <si>
    <t>Темы: прогулка, природа, жизнь деревьев, семейные узы, связь поколений, память. Кому: для детей дошкольного и младшего школьного возраста. Взрослый читатель увидит в книге историю о преемственности, заботе, одиночестве и связи между людьми, о том, как что-то продолжается после нас. Кроме того, эта книга о детском способе смотреть на мир — задавать простые, но важные вопросы, замечать природу и видеть в ней отражение человеческих отношений.</t>
  </si>
  <si>
    <t>Berberian, Charles</t>
  </si>
  <si>
    <t>How trees are born</t>
  </si>
  <si>
    <t>Topics: walking, nature, tree life, family ties, generational connection, memory. To: for children of preschool and primary school age. An adult reader will see in the book a story about continuity, caring, loneliness and connection between people, about how something continues after us. In addition, this book is about a child's way of looking at the world — asking simple but important questions, noticing nature and seeing it as a reflection of human relationships.</t>
  </si>
  <si>
    <t>https://sentrumbookstore.com/upload/iblock/d3f/3l3uijvop6om56b6i16ud2jy0t6knkx3/9785605474654.jpg</t>
  </si>
  <si>
    <t>Бернер, Ротраут</t>
  </si>
  <si>
    <t>С добрым утром, Карлхен!</t>
  </si>
  <si>
    <t>Утром мама приходит в детскую и ласково говорит: «Карлхен, пора вставать!» Но, кажется, в комнате пусто. Куда же подевался её сыночек? Мама осторожно тянет за кончик одеяла и тихонько спрашивает: «Карлхен, ты где?» Вместо Карлхена из-под одеяла высовывается сонный игрушечный пингвин. Мама тянет одеяло чуть сильнее. Нет Карлхена, только игрушечный пёсик-барбосик. Мама тянет ещё, и из-под одеяла показывается плюшевый мишка. И только когда мама стягивает одеяло до конца, она, наконец-то, находит своего сыночка, свернувшегося калачиком. «Доброе утро, мамочка!» — говорит Карлхен и смеётся. Истории о зайчонке Карлхене издаются на русском языке уже более 15 лет. За это время они очень полюбились маленьким читателям и стали классикой семейного чтения. Мир Карлхена понятен и близок малышам, поэтому они сразу узнают себя в главном герое и обожают рассматривать крупные, чёткие иллюстрации. А мамы и папы находят в этих книгах интересные подсказки, как общаться с ребёнком и превращать ежедневную рутину в увлекательную игру. Ротраут Сюзанне Бернер – немецкая художница с мировым именем. В 2016 году она была удостоена самой престижной награды в области детской литературы – Премии имени Ханса Кристина Андерсена. Эта история о Карлхене также входит в сборник «Карлхен, папа, мама и бабушка Никкель».</t>
  </si>
  <si>
    <t>Мелик-Пашаев</t>
  </si>
  <si>
    <t>Карлхен</t>
  </si>
  <si>
    <t>Berner, the Mouthpiece</t>
  </si>
  <si>
    <t>Good morning, Karlchen!</t>
  </si>
  <si>
    <t>In the morning, Mom comes to the nursery and gently says, "Karlchen, it's time to get up!" But the room seems to be empty. Where had her son gone? Mom gently pulls on the end of the blanket and asks softly, "Karlchen, where are you?" Instead of Karlchen, a sleepy toy penguin sticks out from under the blanket. Mom pulls the blanket a little harder. There is no Karlchen, just a toy doggie. Mom pulls again, and a teddy bear appears from under the blanket. It's only when Mom pulls the blanket all the way down that she finally finds her son curled up in a ball. "Good morning, Mommy!" says Karlchen and laughs. Stories about Karlchen the hare have been published in Russian for more than 15 years. During this time, they became very popular with young readers and became classics of family reading. Karlchen's world is understandable and close to kids, so they immediately recognize themselves in the main character and love to look at large, clear illustrations. And moms and dads find interesting tips in these books on how to communicate with a child and turn a daily routine into an exciting game. A portrait of Suzanne Berner is a German artist with a worldwide reputation. In 2016, she was awarded the most prestigious award in the field of children's literature – the Hans Kristin Andersen Prize. This story about Karlchen is also included in the collection Karlchen, Papa, Mama and Grandma Nikkel.</t>
  </si>
  <si>
    <t>https://sentrumbookstore.com/upload/iblock/f0f/9vgu0qt95u9xkvgd1r5j1zh2krx7cs56/9785000417133.jpg</t>
  </si>
  <si>
    <t>Спокойной ночи, Карлхен!</t>
  </si>
  <si>
    <t>Каждый вечер одно и то же: Карлхен не хочет ложиться спать. Поэтому папа отправляется с ним в Большое путешествие на скоростном тапочковом поезде. Первая остановка - Морковьбург, потом их ждет город Мойбург. Наконец, после многих приключений они приезжают на конечную станцию Спибург в детской комнате. Спокойной ночи, Карлхен! ПереводБредис Елена</t>
  </si>
  <si>
    <t>Good night, Karlchen!</t>
  </si>
  <si>
    <t>It's the same thing every night: Karlchen doesn't want to go to bed. So Dad goes on a Big trip with him on a high-speed slipper train. The first stop is Morkovburg, then the city of Moiburg awaits them. Finally, after many adventures, they arrive at the Spiburg terminus in the children's room. Good night, Karlchen! Translationbredis Elena</t>
  </si>
  <si>
    <t>https://sentrumbookstore.com/upload/iblock/323/qct5c1247hbo11xwm1z1b80c71rsl37m/9785000417126.jpg</t>
  </si>
  <si>
    <t>Карлхен отправляется за покупками</t>
  </si>
  <si>
    <t>В субботу после завтрака Карлхен и папа отправляются в магазин за покупками. Провожая их, мама спрашивает: «Ничего не забыли?» Карлхен и папа уверены, что взяли всё необходимое. Но в дверях мама заботливо протягивает им велосипедные шлемы. Ой, действительно, чуть не забыли! На выезде из гаража мама напоминает им про список покупок. И правда, без него никуда! Уже на улице мама догоняет их с корзиной для продуктов. Ну теперь-то уж, кажется, всё взяли… Но когда пришло время оплачивать покупки на кассе, выяснилось, что папа забыл дома кошелёк. Хорошо, что мама успела вовремя это заметить и прибежала с кошельком прямо в магазин! Истории о зайчонке Карлхене издаются на русском языке уже более 15 лет. За это время они очень полюбились маленьким читателям и стали классикой семейного чтения. Мир Карлхена понятен и близок малышам, поэтому они сразу узнают себя в главном герое и обожают рассматривать крупные, чёткие иллюстрации. А мамы и папы находят в этих книгах интересные подсказки, как общаться с ребёнком и превращать ежедневную рутину в увлекательную игру. Ротраут Сюзанне Бернер – немецкая художница с мировым именем. В 2016 году она была удостоена самой престижной награды в области детской литературы – Премии имени Ханса Кристина Андерсена. Эта история о Карлхене также входит в сборник «Карлхен, папа, мама и бабушка Никкель».</t>
  </si>
  <si>
    <t>Karlchen goes shopping</t>
  </si>
  <si>
    <t>On Saturday, after breakfast, Karlchen and Dad go shopping. Seeing them off, Mom asks, "Did you forget anything?" Karlchen and Dad are sure that they have everything they need. But at the door, Mom thoughtfully hands them bicycle helmets. Oh, really, we almost forgot! On leaving the garage, Mom reminds them about the shopping list. And really, there's nowhere without him! Already on the street, mom catches up with them with a basket for groceries. Well, now it seems they've got it all.… But when it came time to pay for purchases at the checkout, it turned out that Dad had left his wallet at home. It's a good thing that Mom noticed it in time and ran straight to the store with her purse! Stories about Karlchen the hare have been published in Russian for more than 15 years. During this time, they became very popular with young readers and became classics of family reading. Karlchen's world is understandable and close to kids, so they immediately recognize themselves in the main character and love to look at large, clear illustrations. And moms and dads find interesting tips in these books on how to communicate with a child and turn a daily routine into an exciting game. Rotraut by Suzanne Berner is a German artist with a worldwide reputation. In 2016, she was awarded the most prestigious award in the field of children's literature, the Hans Kristin Andersen Prize. This story about Karlchen is also included in the collection Karlchen, Papa, Mama and Grandma Nikkel.</t>
  </si>
  <si>
    <t>https://sentrumbookstore.com/upload/iblock/279/ujjlgd8stf5t523hulopzr0cswcujshe/9785000417164.jpg</t>
  </si>
  <si>
    <t>Где Карлхен?</t>
  </si>
  <si>
    <t>Как-то раз бабушка Никкель собралась испечь морковный пирог. «Сбегай в сад и принеси морковки», – попросила она Карлхена. Карлхен охотно отправился выполнять поручение, но по дороге куда-то пропал. Где же он? Будто сквозь землю провалился. Бабушка искала его и за деревом, и за простынёй, которая сушилась во дворе на верёвке, и в садовом сарайчике. Ну а потом дорожка из морковных огрызков привела её к платяному шкафу. Там-то Карлхен и прятался! Истории о зайчонке Карлхене издаются на русском языке уже более 15 лет. За это время они очень полюбились маленьким читателям и стали классикой семейного чтения. Мир Карлхена понятен и близок малышам, поэтому они сразу узнают себя в главном герое и обожают рассматривать крупные, чёткие иллюстрации. А мамы и папы находят в этих книгах интересные подсказки, как общаться с ребёнком и превращать ежедневную рутину в увлекательную игру. Ротраут Сюзанне Бернер – немецкая художница с мировым именем. В 2016 году она была удостоена самой престижной награды в области детской литературы – Премии имени Ханса Кристина Андерсена. Эта история о Карлхене также входит в сборник «Карлхен, папа, мама и бабушка Никкель».</t>
  </si>
  <si>
    <t>Where's Karlchen?</t>
  </si>
  <si>
    <t>One day Grandma Nikkel was going to bake a carrot cake. "Run into the garden and get some carrots," she asked Karlchen. Karlchen willingly went on an errand, but on the way he disappeared somewhere. Where is he? It was as if he had fallen through the ground. Grandma looked for him behind a tree, behind a sheet that was drying on a rope in the yard, and in the garden shed. And then a trail of carrot cores led her to the wardrobe. That's where Karlchen was hiding! Stories about Karlchen the hare have been published in Russian for more than 15 years. During this time, they became very popular with young readers and became classics of family reading. Karlchen's world is understandable and close to kids, so they immediately recognize themselves in the main character and love to look at large, clear illustrations. And moms and dads find interesting tips in these books on how to communicate with a child and turn a daily routine into an exciting game. Rotraut by Suzanne Berner is a German artist with a worldwide reputation. In 2016, she was awarded the most prestigious award in the field of children's literature – the Hans Kristin Andersen Prize. This story about Karlchen is also included in the collection Karlchen, Papa, Mama and Grandma Nikkel.</t>
  </si>
  <si>
    <t>https://sentrumbookstore.com/upload/iblock/ed1/krb50y9h3op76dzbuplcb1gth5tq51oa/9785000417140.jpg</t>
  </si>
  <si>
    <t>Венингер, Бригитта, Тарле, Ева</t>
  </si>
  <si>
    <t>Большая книга историй кролика Пауля</t>
  </si>
  <si>
    <t>У непоседливого кролика Пауля вечно что-то случается: то он поссорится со своим лучшим другом Эди, то потеряет любимую игрушку, а то и вовсе заболеет. Но у Пауля всегда найдётся хорошая идея и огромная фантазия, чтобы исправить даже самую безнадёжную ситуацию. "Большая книга историй кролика Пауля" включает в себя 5 разных историй: "Сестрёнка или что-нибудь полезное…", "Выздоравливай скорее, Пауль!", "Пауль ссорится с Эди", "Где же Никель?" и "На помощь! Привидение!".</t>
  </si>
  <si>
    <t>Коллекция бестселлеров Вилли Винки</t>
  </si>
  <si>
    <t>Veninger, Brigitte, Tarle, Eva</t>
  </si>
  <si>
    <t>The Big Book of Paul Rabbit Stories</t>
  </si>
  <si>
    <t>Something is always happening to Paul the restless rabbit: he quarrels with his best friend Eddie, loses his favorite toy, or even gets sick. But Paul always has a good idea and a huge imagination to fix even the most hopeless situation. The Big Book of Paul Rabbit Stories includes 5 different stories.: "Little sister or something useful...", "Get well soon, Paul!", "Paul quarrels with Eddie", "Where's the Nickel?" And "Help! A ghost!".</t>
  </si>
  <si>
    <t>https://sentrumbookstore.com/upload/iblock/96d/08bg6djk6dbrni1kk85o710awedktcyx/9785171849863.jpg</t>
  </si>
  <si>
    <t>Виттманн, Моника</t>
  </si>
  <si>
    <t>Машинки-помощники на стройке</t>
  </si>
  <si>
    <t>Представьте мир, где из ничего вырастают гигантские здания, а на месте пустырей появляются целые кварталы. Вместе с Лукасом читатель отправится за кулисы строительной площадки — места, где каждая деталь и каждый человек играют свою роль. Мы узнаем, как экскаватор-разрушитель сносит старые здания, как бетононасос заливает фундамент и что позволяет дорожному катку делать покрытие идеально ровным. Эта история поможет увидеть в строителях настоящих созидателей и воспитать уважение к профессии людей, которые строят наш мир. Когда звучит тревога, пожарные спешат на помощь — их машины всегда готовы к выезду!</t>
  </si>
  <si>
    <t>Машинки-помощники</t>
  </si>
  <si>
    <t>Wittmann, Monica</t>
  </si>
  <si>
    <t>Construction site helper machines</t>
  </si>
  <si>
    <t>Imagine a world where giant buildings grow out of nothing, and entire neighborhoods appear in place of vacant lots. Together with Lucas, the reader will go behind the scenes of a construction site, a place where every detail and every person plays a role. We will learn how a demolition excavator demolishes old buildings, how a concrete pump fills the foundation and what allows a road roller to make the surface perfectly smooth. This story will help us see the builders as real creators and foster respect for the profession of the people who build our world. When the alarm sounds, firefighters rush to help — their cars are always ready to leave!</t>
  </si>
  <si>
    <t>https://sentrumbookstore.com/upload/iblock/750/zl4z1aldd0xwg0pxhfzykti3lnn0lfui/9785006307230.jpg</t>
  </si>
  <si>
    <t>Машинки-помощники строят дорогу</t>
  </si>
  <si>
    <t>Как строятся дороги, по которым мы ездим каждый день? Вместе с Яном читатель отправится на грандиозную стройку — место, где каждая деталь и каждая машина играют свою роль в создании новой трассы. Мы узнаем, зачем нужен тяжёлый каток, как тоннелепроходческий комплекс прогрызает путь сквозь горы и что позволяет асфальтоукладчику создавать ровное покрытие. Эта история поможет увидеть в дорожном строительстве сложный процесс и воспитать уважение к труду людей, которые ежедневно меняют облик городов и делают нашу жизнь удобнее и безопаснее. Когда звучит тревога, пожарные спешат на помощь — их машины всегда готовы к выезду!</t>
  </si>
  <si>
    <t>Helper cars build the road</t>
  </si>
  <si>
    <t>How are the roads that we use every day built? Together with Jan, the reader will go to a grand construction site, a place where every detail and every car plays a role in creating a new highway. We will learn why a heavy roller is needed, how a tunneling complex chews its way through mountains, and what allows an asphalt paver to create a smooth surface. This story will help us see a complex process in road construction and foster respect for the work of people who change the face of cities every day and make our lives more convenient and safer. When the alarm sounds, firefighters rush to help — their cars are always ready to leave!</t>
  </si>
  <si>
    <t>https://sentrumbookstore.com/upload/iblock/7b3/mdk3maxh1jfw1581qmxjaxazv1tk2ljh/9785006307247.jpg</t>
  </si>
  <si>
    <t>Гальцева, Светлана, Попова, Лариса</t>
  </si>
  <si>
    <t>Детский атлас мира.</t>
  </si>
  <si>
    <t>Атлас предлагает совершить невероятное путешествие по огромной Вселенной и остановиться на изучении планеты Земля. Книга знакомит с рельефом и природой нашей планеты, с материками и разными государствами. Особое внимание в книге уделяется России. Читатель узнает много интересного о коренных народах разных территорий, о национальных традициях, праздниках и промыслах, о городах и достопримечательностях федеральных округов РФ.</t>
  </si>
  <si>
    <t>Росмэн</t>
  </si>
  <si>
    <t>Galtseva, Svetlana, Popova, Larisa</t>
  </si>
  <si>
    <t>Children's atlas of the world.</t>
  </si>
  <si>
    <t>Atlas offers to make an incredible journey through the vast universe and stop to explore the planet Earth. The book introduces the relief and nature of our planet, continents and different countries. The book pays special attention to Russia. The reader will learn a lot of interesting things about the indigenous peoples of different territories, about national traditions, holidays and crafts, about cities and sights of the federal districts of the Russian Federation.</t>
  </si>
  <si>
    <t>https://sentrumbookstore.com/upload/iblock/f84/qxsik1vr4abcm3b5lmnmvmv5g6kcouyg/9785353119784.jpg</t>
  </si>
  <si>
    <t>84x108/32</t>
  </si>
  <si>
    <t>Гаско-Луна, Францеско, Перез, Нереа</t>
  </si>
  <si>
    <t>Мы нашли динозавра во дворе. Палеонтология для начинаущих</t>
  </si>
  <si>
    <t>Вы прочли все книги о динозаврах и решили отправиться на их поиски? Где искать окаменелости? И как палеонтологи заставляют кости «говорить»? Эта книга откроет путь в мир динозавров и других доисторических существ, которые словно сошли со страниц сказок о драконах. Миллионы лет назад они были не менее реальны, чем мы сами. Их кости, следы лап и зубов учёные-палеонтологи обнаруживают и сегодня. Какой путь окаменелости проходят от места раскопок до залов музея? Откуда «растут» филогенетические деревья? И где можно увидеть живого динозавра? Дадим слово автору — самому настоящему палеонтологу. Теперь обнаружив динозавра во дворе — вы точно не растеряетесь!</t>
  </si>
  <si>
    <t>Самокат</t>
  </si>
  <si>
    <t>Gasco-Luna, Francesco, Perez, Nerea</t>
  </si>
  <si>
    <t>We found a dinosaur in the yard. Paleontology for beginners</t>
  </si>
  <si>
    <t>Have you read all the books about dinosaurs and decided to go in search of them? Where to look for fossils? And how do paleontologists make bones "talk"? This book opens the way to the world of dinosaurs and other prehistoric creatures that seem to have stepped out of the pages of fairy tales about dragons. Millions of years ago, they were no less real than ourselves. Paleontologists are still discovering their bones, paw marks, and teeth. How do the fossils travel from the excavation site to the museum halls? Where do phylogenetic trees "grow" from? And where can you see a live dinosaur? Let's give the floor to the author, a real paleontologist. Now, having discovered a dinosaur in the yard, you definitely won't get lost!</t>
  </si>
  <si>
    <t>https://sentrumbookstore.com/upload/iblock/ab3/07ypkbbti7nny3h9olztgxym3bm9gqj9/9785001677420.jpg</t>
  </si>
  <si>
    <t>Давид, Маршан, Гийом, Прево</t>
  </si>
  <si>
    <t>Тайны затонувших кораблей</t>
  </si>
  <si>
    <t>Книга Давида Маршана и Гийома Прево «Тайны затонувших кораблей» приглашает читателя в увлекательное путешествие по морским глубинам, где покоятся тысячи судов — немых свидетелей истории человечества. Каждый затонувший корабль — парусник, линкор, эсминец, траулер — уникальный источник знаний о прошлом: торговле и войнах, великих открытиях и трагических ошибках, отваге моряков и беспощадной силе стихии. Авторы рассказывают о самых известных и загадочных кораблекрушениях — от античных торговых судов и драккаров викингов до легендарного «Титаника», военных подлодок и современных танкеров. Истории поданы в живой, почти художественной манере: читатель словно оказывается на палубе корабля в последние минуты его плавания, переживая вместе с экипажем шторм, бой или роковую случайность. Особое внимание в книге уделено работе подводных археологов и современным технологиям, благодаря которым человечество продолжает открывать новые тайны морских глубин. Авторы показывают, как обломки кораблей помогают учёным узнавать подробности о торговых путях и уровне научных, технических и навигационных знаний людей разных эпох, а также о том, как менялись представления человечества о мире, море и собственных возможностях. Благодаря выразительным и точным иллюстрациям Вальтера Глассофа, книга буквально оживает на глазах, читается как захватывающее приключение и отлично подойдет школьникам, которые любят тайны, морские путешествия и драматичные истории</t>
  </si>
  <si>
    <t>Пешком в историю</t>
  </si>
  <si>
    <t>Мировая история</t>
  </si>
  <si>
    <t>David, Marchand, Guillaume, the Provost</t>
  </si>
  <si>
    <t>Secrets of sunken ships</t>
  </si>
  <si>
    <t>The book "Secrets of Sunken Ships" by David Marchand and Guillaume Prevost invites the reader to a fascinating journey through the depths of the sea, where thousands of ships — mute witnesses to the history of mankind - rest. Every sunken ship — sailboat, battleship, destroyer, trawler — is a unique source of knowledge about the past: trade and wars, great discoveries and tragic mistakes, the courage of sailors and the merciless force of the elements. The authors tell about the most famous and mysterious shipwrecks — from ancient merchant ships and Viking dragonboats to the legendary Titanic, military submarines and modern tankers. The stories are presented in a lively, almost artistic manner: the reader seems to be on the deck of a ship in the last minutes of its voyage, experiencing a storm, battle or a fatal accident with the crew. The book pays special attention to the work of underwater archaeologists and modern technologies, thanks to which humanity continues to discover new secrets of the depths of the sea. The authors show how shipwrecks help scientists learn more about trade routes and the level of scientific, technical, and navigational knowledge of people from different eras, as well as how humanity's ideas about the world, the sea, and its own capabilities have changed. Thanks to Walter Glassof's expressive and accurate illustrations, the book literally comes to life before your eyes, reads like an exciting adventure and is perfect for schoolchildren who love mysteries, sea voyages and dramatic stories.</t>
  </si>
  <si>
    <t>https://sentrumbookstore.com/upload/iblock/8e0/of4ul3u7jfe4ei51lx6ai45q3a68do4s/9785907793859.jpg</t>
  </si>
  <si>
    <t>Джефферс, Оливер</t>
  </si>
  <si>
    <t>Где спрятать звезду</t>
  </si>
  <si>
    <t>Жил-был мальчик, который часто играл в прятки со своими друзьями — звездой и пингвином. Долгожданное возвращения мальчика и пингвина от автора бестселлера «Потерять и найти».</t>
  </si>
  <si>
    <t>Jeffers, Oliver</t>
  </si>
  <si>
    <t>Where to hide a star</t>
  </si>
  <si>
    <t>Once upon a time there was a boy who often played hide-and—seek with his friends, a star and a penguin. The long-awaited return of the boy and the penguin from the author of the bestseller "Lose and Find".</t>
  </si>
  <si>
    <t>https://sentrumbookstore.com/upload/iblock/2af/0rqk9et0vkxdwyc1120jtrve368oljo2/9785605474555.jpg</t>
  </si>
  <si>
    <t>Зигги, Ханаор</t>
  </si>
  <si>
    <t>Жизнь (какой мы её знаем)</t>
  </si>
  <si>
    <t>Мы знаем думаем, что это правда. . . В самом Начале, еще до существования времени, вся материя во Вселенной была сосредоточена в одной крохотной точке. А потом? А потом — Большой взрыв. Это трепетное повествование о чуде жизни: с момента ее зарождения до современности. Научно-популярная по содержанию и лиричная по исполнению, «Жизнь (какой мы её знаем» отражает волшебство и красоту всего живого на Земле. Нам известны мифы о героях, божествах и чудовищах, сотворивших мироздание. Но история его возникновения, рассказанная наукой загадочнее и невероятнее, чем мы могли бы придумать. В юную Землю то и дело врезались кометы и астероиды. От особенно крепкого удара часть планеты откололась и улетела на орбиту. Эта часть — ЛУНА. Пять миллионов лет назад человекообразные одного из видов начали ходить на двух ногах. Так они стали лучше видеть окружающий мир. Руки у них освободились, и теперь они могли пользоваться инструментами. Для тех, кому нравится познавать мир вокруг и узнавать, как жизнь на Земле была устроена раньше.</t>
  </si>
  <si>
    <t>Ziggy, Hanaor</t>
  </si>
  <si>
    <t>Life (as we know it)</t>
  </si>
  <si>
    <t>We know and we think it's true. . . At the very beginning, even before the existence of time, all matter in the universe was concentrated in one tiny point. And then? And then the Big Bang. This is a thrilling narrative about the miracle of life: from the moment of its inception to the present. Popular science in content and lyrical in performance, "Life (as We Know It)" reflects the magic and beauty of all life on Earth. We know the myths about heroes, deities, and monsters who created the universe. But the story of its origin, told by science, is more mysterious and improbable than we could have imagined. Comets and asteroids crashed into the young Earth every now and then. From a particularly strong impact, part of the planet broke off and flew into orbit. This part is the MOON. Five million years ago, hominids of one species began to walk on two legs. So they began to see the world around them better. Their hands were free, and now they could use the tools. For those who like to explore the world around them and find out how life on Earth was arranged before.</t>
  </si>
  <si>
    <t>https://sentrumbookstore.com/upload/iblock/82e/dfk1pi8h412y8m5qf1z42jx10a6x6r4j/9785006307179.jpg</t>
  </si>
  <si>
    <t>Ильюшенко, Катя, Дашевская, Нина</t>
  </si>
  <si>
    <t>Петербург — город чаек</t>
  </si>
  <si>
    <t>Для детей — увлекательное знакомство с Петербургом через историю одной чайки, с фактами, приключением и игрой воображения. Для подростков — лёгкий, но небанальный способ почувствовать атмосферу города, его ритм, свободу и разнообразие. Для взрослых — тёплый, эмоциональный рассказ о городе, который можно «прочитать заново», замечая детали, мимо которых обычно проходишь. Для петербуржцев — как книга-узнавание, возможность переоткрыть для себя знакомые места и исследовать новые закоулки. Для гостей города — живой и запоминающийся гид, в котором объединились интересные факты, маршруты и дух Петербурга. ________________________________________________________________________________________________________________Чайки! Их так много! Они носятся и кричат, у них своя жизнь — рядом с нами, среди нас. Без этих птиц трудно представить Петербург. Интересно, каким они видят город? О чём они думают там, в вышине?Эта книга-путешествие о свободе и любопытстве покажет любимые места с нового ракурса, вдохновит исследовать незнакомые уголки и станет идеальным сувениром, ведь в ней собрано всё, чем дышит Петербург. Каждая глава — прогулка, а точнее, полёт над Петербургом: от Пяти углов и площади Восстания до Матисова острова и Кронштадта, от шумных рек и каналов до маяков Финского залива.</t>
  </si>
  <si>
    <t>Ilyushenko, Katya, Dashevskaya, Nina</t>
  </si>
  <si>
    <t>Petersburg — the city of seagulls</t>
  </si>
  <si>
    <t>For children, it is a fascinating acquaintance with St. Petersburg through the story of one seagull, with facts, adventure and a game of imagination. For teenagers, it is an easy but unusual way to feel the atmosphere of the city, its rhythm, freedom and diversity. For adults, it is a warm, emotional story about a city that can be "read anew" by noticing details that you usually pass by. For Petersburgers, it's like a book -recognition, an opportunity to rediscover familiar places and explore new corners. For the guests of the city, there is a lively and memorable guide that combines interesting facts, routes and the spirit of St. Petersburg. ________________________________________________________________________________________________________________checks! There are so many of them! They run around and scream, they have their own life — next to us, among us. It is difficult to imagine St. Petersburg without these birds. I wonder how they see the city? What are they thinking up there?This book, a journey about freedom and curiosity, will show your favorite places from a new perspective, inspire you to explore unfamiliar corners and become an ideal souvenir, because it contains everything that Petersburg breathes. Each chapter is a walk, or rather, a flight over St. Petersburg: from the Five Corners and Vosstaniya Square to Matisov Island and Kronstadt, from noisy rivers and canals to the lighthouses of the Gulf of Finland.</t>
  </si>
  <si>
    <t>https://sentrumbookstore.com/upload/iblock/1f2/e9dt3p4wtptapb0p5l0m2gc2kavadzbj/9785605474661.jpg</t>
  </si>
  <si>
    <t>Киплинг, Редьярд</t>
  </si>
  <si>
    <t>Сказки старой Англии</t>
  </si>
  <si>
    <t>«Сказки старой Англии» — новая книга в серии «Детская библиотека. Большие книги» — сборник самых известных, наряду с «Книгой Джунглей», произведений Редьяра Киплинга. Уже при жизни писателя они были переведены на двадцать семь языков и считаются предтечей современного жанра фэнтези! В увлекательных рассказах проказливого эльфа Пака сплетаются воедино история, мифология, фольклор и волшебство, создавая неповторимую атмосферу старой доброй Англии. В книгу вошли сказочные повести и рассказы из сборников «Пак с Волшебных Холмов» и «Подарки фей». Произведения публикуются с классическими графическими работами художников Харольда Роберта Миллара и Чарльза Эдмунда Брока. Впервые издание на русском языке украшают книжные иллюстрации художников золотого века — Артура Рэкема и Фрэнка Крэйга! Редьярд Киплинг — знаменитый писатель, поэт и новеллист, первый англичанин, получивший Нобелевскую премию по литературе. Пожалуй, редко у кого столь удачно складывалась литературная судьба, как у Киплинга: его произведения восторженно принимались критикой, гонорары оказывались рекордными, при жизни автора было издано четыре собрания сочинений — случай поистине уникальный. Этот сборник придется по вкусу тем, кто зачитывался «Хрониками Нарнии» Клайва Льюиса, «Алисой в Стране Чудес» Льюиса Кэрролла и «Легендами короля Артура и рыцарей Круглого стола». Целый мир в вашей библиотекеВ серии “Большие книги” каждый найдет что-то для себя. Наша коллекция охватывает важнейшие произведения, которые формируют мировоззрение и остаются актуальными во все времена, затрагивая вечные темы: выбор, ответственность, память, стойкость, история человека и его страны. Откройте для себя разнообразие подсерий:• Русская литература. Большие книги• Иностранная литература. Большие книги• Классика детектива. Большие книги• Мир приключений. Большие книги• Фантастика и фэнтези. Большие книги• Non-Fiction. Большие книги• Детская библиотека. Большие книги“Большие книги” — это больше, чем просто книги. Это вклад в культуру, мудрость и будущее вашей семьи. “Большие книги” - это искусство на каждой странице.</t>
  </si>
  <si>
    <t>Азбука</t>
  </si>
  <si>
    <t>Детская библиотека. Большие книги</t>
  </si>
  <si>
    <t>Kipling, Rudyard Kipling</t>
  </si>
  <si>
    <t>Tales of Old England</t>
  </si>
  <si>
    <t>"Tales of Old England" is a new book in the series "Children's Library. Big Books is a collection of the most famous works of Rudy Kipling, along with The Jungle Book. During the writer's lifetime, they were translated into twenty-seven languages and are considered the forerunner of the modern fantasy genre! The fascinating stories of the mischievous elf Pak are intertwined with history, mythology, folklore and magic, creating a unique atmosphere of good old England. The book includes fairy tales and short stories from the collections "Pack from the Magic Hills" and "Gifts of Fairies". The works are published with classic graphic works by artists Harold Robert Millar and Charles Edmund Brock. For the first time, the Russian edition is decorated with book illustrations by artists of the Golden Age — Arthur Rackham and Frank Craig! Rudyard Kipling is a famous writer, poet and short story writer, the first Englishman to receive the Nobel Prize in Literature. Perhaps, rarely has anyone had such a successful literary fate as Kipling's: his works were enthusiastically received by critics, royalties turned out to be record—breaking, and four collections of works were published during the author's lifetime - a truly unique case. This collection will appeal to those who have read The Chronicles of Narnia by Clive Lewis, Alice in Wonderland by Lewis Carroll and The Legends of King Arthur and the Knights of the Round Table. The whole world in your library of the “Big Books" series, everyone will find something for themselves. Our collection covers the most important works that shape the worldview and remain relevant at all times, touching on eternal themes: choice, responsibility, memory, perseverance, the history of a person and his country. Discover the variety of subseries:• Russian literature. Big books• Foreign literature. Big books• Classic detective stories. Big books• A world of adventure. Big books• Science fiction and fantasy. Big books• Non-Fiction. Big books• Children's library. Big Books “Big books" are more than just books. It is a contribution to the culture, wisdom and future of your family. “Big books" are art on every page.</t>
  </si>
  <si>
    <t>https://sentrumbookstore.com/upload/iblock/c6c/m1yz2ryy90xywr9ghbktfk487gqnukkk/9785389330504.jpg</t>
  </si>
  <si>
    <t>Клэр, Анник</t>
  </si>
  <si>
    <t>Исчезновение</t>
  </si>
  <si>
    <t>Визуальная игра и история-наблюдение о джунглях. Лемур прыгает с лианы на лиану, как вдруг все растения исчезают! Вместе с другими животными он отправляется на поискии постепенно понимает: джунгли никуда не делись — просто всё вокруг тесно связано, и растения, животные, цвета и формы словно растворяются друг в друге. Темы: игра, поиск, загадки, визуальные превращения, животные, джунгли. Кому: 3–7 лет. Подходит для совместного со взрослыми чтения и рассматривания, развивает внимание, воображение и способность замечать детали.</t>
  </si>
  <si>
    <t>Claire, Annick</t>
  </si>
  <si>
    <t>The disappearance</t>
  </si>
  <si>
    <t>A visual game and an observation story about the jungle. The lemur jumps from vine to vine, and suddenly all the plants disappear! Together with other animals, he goes on a search and gradually realizes that the jungle has not gone away — it's just that everything around is closely connected, and plants, animals, colors and shapes seem to dissolve into each other. Themes: game, search, riddles, visual transformations, animals, jungle. To whom: 3-7 years old. It is suitable for reading and viewing together with adults, develops attention, imagination and the ability to notice details.</t>
  </si>
  <si>
    <t>https://sentrumbookstore.com/upload/iblock/576/vct2e8dbvrgo70e66dykjut0hwiisziz/9785605474692.jpg</t>
  </si>
  <si>
    <t>Клюшник, Лариса</t>
  </si>
  <si>
    <t>Три кота. Любимая энциклопедия</t>
  </si>
  <si>
    <t>В этой энциклопедии вместе с героями популярных мультфильмов о трeх котах ребенок узнает мно­го интересного о космосе, планете Земля, динозаврах, чудесах света, транспорте и нашей стране. Продвигаясь от одной темы к другой, очаровательная Карамель­ка, непоседливый Коржик, любознательный Компот, а вместе с ними и маленький читатель получат базовую информацию об окружающем мире. Новые сведения подстегнут желание учиться дальше и задавать новые вопросы.</t>
  </si>
  <si>
    <t>Klyushnik, Larisa</t>
  </si>
  <si>
    <t>Three cats. Favorite encyclopedia</t>
  </si>
  <si>
    <t>In this encyclopedia, along with the characters of popular cartoons about three cats, the child learns a lot of interesting things about space, planet Earth, dinosaurs, wonders of the world, transport and our country. Moving from one topic to another, a charming Caramel, a restless Cake, an inquisitive Compote, and with them a small reader will receive basic information about the world around them. New information will spur the desire to learn more and ask new questions.</t>
  </si>
  <si>
    <t>https://sentrumbookstore.com/upload/iblock/4e4/uw66p21l86ppzyfx6kmwro5u26je89ol/9785353120285.jpg</t>
  </si>
  <si>
    <t>Ламбертус, Хендрик</t>
  </si>
  <si>
    <t>Королева шипов (#4)</t>
  </si>
  <si>
    <t>Четвертая часть увлекательной серии книг-игр, где главным героем является сам читатель. Выбирай магические навыки, разгадывай тайны и сражайся с грозными противниками. Твой защитный амулет оградит тебя от опасности, но не забывай: его сила не безгранична, а каждый выбор имеет последствия. Сможешь ли ты пройти свой путь до конца? Всё зависит только от тебя!Ты уже давно осваиваешь магические искусства в Академии магии «Семь Звёзд» и многому научился за это время. Так что теперь ты имеешь право собрать собственную волшебную палочку! Для этого ты возвращаешься в родные Сновидческие леса, где когда-то постигал азы чародейства у лесной ведьмы Гомельды. Однако по прибытии ты обнаруживаешь, что её похитила могущественная тёмная фея — Королева шипов. И спасти наставницу можешь только ты!Книга понравится читателям 8—11 лет, которые любят интерактивные истории и хотят увидеть себя в роли главного героя захватывающего волшебного приключения. Книги серии можно читать как по порядку, так и индивидуально.</t>
  </si>
  <si>
    <t>Эксмодетство</t>
  </si>
  <si>
    <t>Академия магии "Семь Звезд"</t>
  </si>
  <si>
    <t>Lambertus, Hendrik</t>
  </si>
  <si>
    <t>Queen of Thorns (#4)</t>
  </si>
  <si>
    <t>The fourth part of an exciting series of game books, where the main character is the reader himself. Choose magical skills, solve mysteries and fight formidable opponents. Your protective amulet will protect you from danger, but don't forget: its power is not unlimited, and every choice has consequences. Will you be able to walk your way to the end? It all depends on you!You've been learning magic arts at the Seven Star Magic Academy for a long time and have learned a lot during that time. So now you have the right to build your own magic wand! To do this, you return to your native Dream Forests, where you once learned the basics of witchcraft from the forest witch Gomelda. However, upon arrival, you discover that she has been abducted by a powerful dark fairy, the Queen of Thorns. And only you can save your mentor!The book will appeal to readers aged 8-11 who love interactive stories and want to see themselves as the main character of an exciting magical adventure. The books in the series can be read either in order or individually.</t>
  </si>
  <si>
    <t>https://sentrumbookstore.com/upload/iblock/d31/tu26lv69mzeja0os2ra7cjcydqxg918g/9785699878550.jpg</t>
  </si>
  <si>
    <t>Лишина, О.</t>
  </si>
  <si>
    <t>Яблочный остров</t>
  </si>
  <si>
    <t>Сборник стихотворений поэта и педагога Ольги Лишиной — о волшебстве детской фантазии, летних приключениях и радости бесконечных открытий. Здесь водятся драконы, у бабушки на даче пекутся блины и варится варенье, здесь на речке нас ждут герои и прекрасные дамы, а качели легко становятся кораблём, отправляющимся искать новые земли. Книга подойдёт ребятам, которые только открывают для себя радость самостоятельного чтения, а также для тёплого семейного чтения вслух. Живые иллюстрации Йены Морум дополняют и продолжают эту поэтическую игру.</t>
  </si>
  <si>
    <t>Абрикобукс</t>
  </si>
  <si>
    <t>Горошины</t>
  </si>
  <si>
    <t>Lishina, O.</t>
  </si>
  <si>
    <t>Apple Island</t>
  </si>
  <si>
    <t>The collection of poems by poet and teacher Olga Lishina is about the magic of children's fantasy, summer adventures and the joy of endless discoveries. There are dragons here, pancakes are baked and jam is brewed at my grandmother's cottage, heroes and beautiful ladies are waiting for us here on the river, and the swing easily becomes a ship going to look for new lands. The book is suitable for children who are just discovering the joy of independent reading, as well as for warm family reading aloud. Jena Morum's lively illustrations complement and continue this poetic game.</t>
  </si>
  <si>
    <t>https://sentrumbookstore.com/upload/iblock/eeb/j9a3oc6xtm6jn4xqmap5e0am9pj70zz1/9785605585923.jpg</t>
  </si>
  <si>
    <t>Логачева, Элина</t>
  </si>
  <si>
    <t>Профессия 一 архитектор: от города до дверной ручки</t>
  </si>
  <si>
    <t>Кто такой архитектор и чем он занимается? Может ли он в одиночку придумать и построить дом? А спланировать, как будет выглядеть ЦЕЛЫЙ город?Эта книга расскажет, чем на самом деле занимается архитектор. Как он мыслит и принимает решения, что должен уметь, чья помощь ему нужна в работе и из чего состоит его день. Каждая профессия полна загадок. Сложно догадаться, сколько знаний, сил и труда прячется за построенным домом, написанной книгой или созданной видеоигрой. В серии «Крутая работа» рассказывается обо всем, что прячется за занавесом, раскрывается история и философия специальностей, показывая всю многогранность и сложность разных профессий и из чего состоит обычный день специалиста. Чтобы каждый мог найти себе дело по душе. Узнать, что взрослые реально делают на этой работе;Избавиться от ложных ожиданий о профессии;Определиться с выбором профессии и найти настоящее дело по душе. Для тех, кто еще выбирает будущую профессию;Для тех, кто хочет стать архитектором;Для подарка тем, кто уже выбрал архитектуру своей специальностью.</t>
  </si>
  <si>
    <t>Про профессии (новая)</t>
  </si>
  <si>
    <t>Logacheva, Elina</t>
  </si>
  <si>
    <t>Profession: architect: from the city to the door handle</t>
  </si>
  <si>
    <t>Who is an architect and what does he do? Can he single-handedly come up with and build a house? And plan what the WHOLE city will look like?This book will tell you what an architect really does. How he thinks and makes decisions, what he should be able to do, whose help he needs in his work, and what his day consists of. Every profession is full of mysteries. It's hard to guess how much knowledge, effort, and labor is hidden behind a built house, a written book, or a created video game. The series "Cool Job" tells about everything that hides behind the curtain, reveals the history and philosophy of the specialties, showing all the versatility and complexity of different professions and what an ordinary specialist's day consists of. So that everyone can find something to their liking. Find out what adults are really doing at this job; Get rid of false expectations about the profession; Decide on a career choice and find a real job to your liking. For those who are still choosing their future profession; For those who want to become an architect; For a gift to those who have already chosen architecture as their specialty.</t>
  </si>
  <si>
    <t>https://sentrumbookstore.com/upload/iblock/52d/9z209ebyn8o5ep0fbtksu6usy3f87p0h/9785961486858.jpg</t>
  </si>
  <si>
    <t>Макико, Тоёфуку</t>
  </si>
  <si>
    <t>Хочу танцевать!</t>
  </si>
  <si>
    <t>Заинька открывает для себя мир балета. Удивительно, но её пускают в класс и разрешают заниматься у станка вместе с юными балеринами! И пусть не всё получается сразу, в прыжках заиньке нет равных. Вскоре к занятиям присоединяются другие зайчата и кролики из леса. Теперь в балетном классе так весело! Но впереди отчётный концерт. . . Всех ли пригласят в нём участвовать?После прочтения этой книги юным читателям будет гораздо проще поверить в собственные силы и реализовать свой творческий потенциал. Удивительные пастельные иллюстрации передают эстетику балета и в то же время демонстрируют, с каким старанием маленькие зайчата становятся настоящими артистами. Читайте в разделе «Блог»:«Хочу танцевать!» — уже не зимние танцы. Исследование редактора книги Маргариты Ковалевой о классическом балете, японском авторе и целеустремленных зайцах для блога «В книге ничего не написано!».</t>
  </si>
  <si>
    <t>Makiko, Toyofuku</t>
  </si>
  <si>
    <t>I want to dance!</t>
  </si>
  <si>
    <t>Zainka discovers the world of ballet. Surprisingly, she is allowed into the classroom and allowed to practice at the machine with the young ballerinas! And even if not everything works out at once, zainka has no equal in jumping. Soon other hares and rabbits from the forest join the classes. Ballet class is so much fun now! But there's a report concert ahead . . . Will everyone be invited to participate?After reading this book, it will be much easier for young readers to believe in their own abilities and realize their creative potential. Amazing pastel illustrations convey the aesthetics of ballet and at the same time demonstrate the diligence with which the little bunnies become real artists. Read in the "Blog" section:"I want to dance!" is no longer a winter dance. A study by the editor of the book, Margarita Kovaleva, about classical ballet, a Japanese author and purposeful hares for the blog "Nothing is written in the book!".</t>
  </si>
  <si>
    <t>https://sentrumbookstore.com/upload/iblock/f8c/d9jwmr2fcz0x59hqfjsxfq1cf23h0qsc/9785604425145.jpg</t>
  </si>
  <si>
    <t>Маттиа, Луиза</t>
  </si>
  <si>
    <t>Раньше меня</t>
  </si>
  <si>
    <t>Для ребёнка: это книга о том, откуда я взялся, кем я был до рождения и как устроен мир вокруг. Она воспринимается как путешествие через природные стихии и превращения, полное образов, ощущений и вопросов, которые ребёнок сам часто не может сформулировать. Для взрослого: это философская и почти медитативная книга о рождении сознания, памяти, взаимосвязи человека и природы. Она может читаться как поэтическое размышление о жизни, происхождении личности, уязвимости тела и чуде существования, об изменчивости, ощущении себя частью чего-то огромного.</t>
  </si>
  <si>
    <t>P.Art (Истории, вдохновлённые 
шедеврами)</t>
  </si>
  <si>
    <t>Mattia, Louise</t>
  </si>
  <si>
    <t>Before me</t>
  </si>
  <si>
    <t>For a child: this is a book about where I came from, who I was before I was born, and how the world works around me. It is perceived as a journey through the natural elements and transformations, full of images, sensations and questions that the child himself often cannot formulate. For an adult: this is a philosophical and almost meditative book about the birth of consciousness, memory, and the relationship between man and nature. It can be read as a poetic reflection on life, the origin of personality, the vulnerability of the body and the miracle of existence, about variability, feeling like a part of something huge.</t>
  </si>
  <si>
    <t>https://sentrumbookstore.com/upload/iblock/9f3/3ac8uvbrazusocy6vf05oe24uifu7smm/9785605474616.jpg</t>
  </si>
  <si>
    <t>Матюшкина, К.</t>
  </si>
  <si>
    <t>Кот да Винчи. Бунт на корабле</t>
  </si>
  <si>
    <t>Кто сказал, что один кот не справится с двумя катастрофами?Пираты захватили Звериный город! Они ограбили местных жителей и взяли в плен несчастную белочку Бряку. Коварство маленького мышонка Зызы не знает границ! Он отправился с пиратами на Обезьяний остров, чтобы стать королём племени Трям-Тряшек и завладеть их сокровищами. По следам морских разбойников в полное опасностей Кошмарское море отправляется гениальный кот да Винчи!На Землю свалились… пришельцы?! Король лунатиков и его команда космических захватчиков с секретным названием ОсБаКоз заперли всех гениев в высокой башне и теперь охотятся за сокровищами Земли. Коту да Винчи и его сыскным мышкам предстоит спасти белочку Бряку, выручить гениев из заточения и остановить вредителя космического масштаба!</t>
  </si>
  <si>
    <t>Большой прикольный детектив</t>
  </si>
  <si>
    <t>Matyushkina, K.</t>
  </si>
  <si>
    <t>The da Vinci Cat. Mutiny on the ship</t>
  </si>
  <si>
    <t>Who says one cat can't handle two disasters?Pirates have captured the Beast City! They robbed the locals and captured the unfortunate squirrel Bryaka. The cunning of the little mouse knows no bounds! He went with the pirates to Monkey Island to become the king of the tribe of Shakes and take over their treasures. Following in the footsteps of sea robbers, Da Vinci's genius cat sets off into a Nightmarish Sea full of dangers!Have aliens fallen to Earth?! The king of lunatics and his team of space invaders with the secret name OsBaKoz have locked all the geniuses in a high tower and are now hunting for the treasures of the Earth. Da Vinci the cat and his detective mice will have to rescue the squirrel Bryaka, rescue the geniuses from imprisonment and stop the cosmic scale pest!</t>
  </si>
  <si>
    <t>https://sentrumbookstore.com/upload/iblock/44f/4prxojd9fb23z250vvos40v6oiumihno/9785171859930.jpg</t>
  </si>
  <si>
    <t>Мильвия</t>
  </si>
  <si>
    <t>Нарисуй мне...</t>
  </si>
  <si>
    <t>Темы: разнообразие мира, уникальность каждого живого существа, наблюдательность, внимание к деталям, сложность изображения мира, искусство и рисование, воображение, познание природы, насекомые, животные, растения, ракушки, классификация живого мира, красота различий, любопытство, обучение через вопросы, восприятие формы и цвета, язык и называние, попытка понять другого, детское мышление, исследование окружающего мира, многообразие видов, индивидуальность, невозможность создать «обобщённый» образ, взгляд художника, развитие представления о мире, игра с понятиями, визуальное восприятие, поиск точного образа, отношение между словом и изображением. Для кого: для тех, кто задаёт тысячу вопросов, для маленьких наблюдателей с карманами, полными камешков и жуков, для мечтателей, которые пытаются нарисовать мир целиком, для тех, кто замечает, как по-разному люди видят одно и то же, для взрослых, забывших, как внимательно смотреть на листья, крылья и ракушки, для художников, коллекционеров деталей, любителей природы, фантазёров, для тех, кто понимает, что за каждым простым словом скрывается бесконечное множество форм и оттенков мира. Для ребёнка: книга об удивительном разнообразии мира, игра в вопросы и ответы, история про рисование и наблюдение, знакомство с животными, насекомыми, цветами и формами, книга про любопытство и фантазию. Для взрослого: философская и ироничная книга о невозможности создать универсальный образ, о субъективности восприятия, о языке, классификации и разнообразии мира, а также о том, как человек пытается описывать и упорядочивать реальность через искусство и слова.</t>
  </si>
  <si>
    <t>Milvia</t>
  </si>
  <si>
    <t>Draw it for me...</t>
  </si>
  <si>
    <t>Topics: the diversity of the world, the uniqueness of every living being, observation, attention to detail, the complexity of depicting the world, art and drawing, imagination, knowledge of nature, insects, animals, plants, shells, classification of the living world, the beauty of differences, curiosity, learning through questions, perception of shape and color, language and naming, attempt understanding the other, children's thinking, exploring the world around them, the diversity of species, individuality, the inability to create a "generalized" image, the artist's view, the development of an idea of the world, playing with concepts, visual perception, the search for an accurate image, the relationship between a word and an image. For whom: for those who ask a thousand questions, for little observers with pockets full of pebbles and bugs, for dreamers who try to draw the whole world, for those who notice how differently people see the same thing, for adults who have forgotten how to look closely at leaves, wings and seashells, for artists, collectors of details, nature lovers, dreamers, for those who understand that behind every simple word lies an infinite variety of shapes and shades of the world. For a child: a book about the amazing diversity of the world, a game of questions and answers, a story about drawing and observation, acquaintance with animals, insects, colors and shapes, a book about curiosity and fantasy. For an adult: a philosophical and ironic book about the impossibility of creating a universal image, about the subjectivity of perception, about language, classification and diversity of the world, as well as about how a person tries to describe and organize reality through art and words.</t>
  </si>
  <si>
    <t>https://sentrumbookstore.com/upload/iblock/332/aeg3qazsem0a4um1d7b11lms4pagsflf/9785605474678.jpg</t>
  </si>
  <si>
    <t>Михеева, Т.</t>
  </si>
  <si>
    <t>Шумсы. Четыре книги в одной. НОВИНКА. Тираж - июнь 2026</t>
  </si>
  <si>
    <t>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 Повесть «Свои крылья» публикуется впервые.</t>
  </si>
  <si>
    <t>Mikheeva, T.</t>
  </si>
  <si>
    <t>Noises. Four books in one. new. Circulation - June 2026</t>
  </si>
  <si>
    <t>Tamara Mikheeva's wood book is like a chronicle of another world — a world that is nearby, but hidden from our eyes. This world is similar to ours: it is also full of worries and adventures, discoveries and difficulties. But it is filled with tiny creatures — noises. They have a special bond with trees and know everything about them. Kids go to school, sing songs and listen to fairy tales, travel with pleasure and are always ready to help lost toys find their home. The book is filled with the rustle of leaves and the tranquility of the forest, it is cozy and fun, and even when trouble happens, there is a place for lingonberry juice and deciduous toffee. The book is aimed at preschoolers and elementary school students who, together with the characters, learn to protect nature, make friends and make up stories, and help those who find themselves in a difficult situation. This book includes 4 stories about noises.: "Guardians of the Trees", "Almost a pine forest", "A Great journey", "Their wings". The novel "My Wings" is published for the first time.</t>
  </si>
  <si>
    <t>https://sentrumbookstore.com/upload/iblock/aae/nmix6p0piwbgk695cli9j8hwy8newxkf/9785605585978.jpg</t>
  </si>
  <si>
    <t>Монтеро, Марина</t>
  </si>
  <si>
    <t>Механика повседневности. Омлет, Архимед и ковыряние в носу: практическое руководство по классической механике</t>
  </si>
  <si>
    <t>Каждое наше действие подчиняется законам физики: с момента пробуждения, когда в ход идёт рычаг, и до момента засыпания, когда своё берёт сила тяжести. Явления классической механики мы можем наблюдать невооружённым глазом или воспринимать другими органами чувств каждый день и в любой точке планеты. Достаточно покачаться на качелях, чтобы на себе ощутить действие закона сохранения энергии. Принцип работы вóрота нагляднее всего иллюстрирует наматывание спагетти на вилку. А без знания третьего закона Ньютона на распродажу и соваться не стоит! Мы познакомимся с великими мыслителями и их открытиями: от Аристотеля до Эйнштейна, вместе с которым преодолеем границы классической механики и заглянем одним глазком туда, где можно замедлить последние пять минут до звонка будильника.</t>
  </si>
  <si>
    <t>Montero, Marina</t>
  </si>
  <si>
    <t>The mechanics of everyday life. Omelette, Archimedes and Nose Picking: A Practical Guide to Classical Mechanics</t>
  </si>
  <si>
    <t>Our every action is subject to the laws of physics: from the moment we wake up, when the lever moves, to the moment we fall asleep, when gravity takes its toll. We can observe the phenomena of classical mechanics with the naked eye or perceive them with other senses every day and anywhere on the planet. It is enough to swing on a swing to experience the law of conservation of energy. The principle of operation of the gate is best illustrated by winding spaghetti on a fork. And without knowledge of Newton's third law, you shouldn't even go on sale! We will get acquainted with great thinkers and their discoveries: from Aristotle to Einstein, together with whom we will overcome the boundaries of classical mechanics and take a peek at where you can slow down the last five minutes before the alarm goes off.</t>
  </si>
  <si>
    <t>https://sentrumbookstore.com/upload/iblock/bc0/0lk99k9mz3oy3oerpmickvh6mpbcnmnc/9785001678236.jpg</t>
  </si>
  <si>
    <t>Мэле, Ларс</t>
  </si>
  <si>
    <t>Друзья-динозаврики. День смеха: книжка-картинка</t>
  </si>
  <si>
    <t>Каждая книга серии "Друзья-динозаврики" рассказывает об одном дне из жизни тираннозаврика Расмуса и его лучшего друга троодончика Трима. Каждый год в Динозаврии отмечается День смеха, а в этот раз даже объявлен конкурс на лучшую практическую шутку. Все, от мала до велика, принимаются друг друга разыгрывать в надежде победить и получить приз - бочонок скумбрии в томате. Расмус Рекс и Трим Троодон бегут в болотный лес, чтобы подшутить над друзьями-динозавриками, но то и дело сами попадают впросак. Над ними потешаются все кому не лень, и, похоже, сегодня просто не их день. Однако судья конкурса выносит неожиданное решение, которое застаёт врасплох участников - всех, кроме Расмуса... Серию о приключениях друзей-динозавриков сочинили и нарисовали писатель Ларс Мэле и художник Ларс Рудебьер. Вместе они создали целую страну Динозаврию, где на каждой странице ребёнка ждёт что-то смешное и неожиданное. В книге много диалогов, поэтому она отлично подойдёт для чтения вслух и разыгрывания по ролям с детьми от 4-х лет. Кроме увлекательного сюжета и симпатичных героев в книге есть небольшой познавательный раздел. В нём приводятся интересные факты о некоторых динозаврах, упомянутых в книге. Перевод с норвежского Анастасии Наумовой Все книги серии о друзьях-динозавриках: "Друзья-динозаврики. Яйцо" "Друзья-динозаврики. Заплыв" "Друзья-динозаврики. Поход" "Друзья-динозаврики. Зимняя рыбалка" "Друзья-динозаврики. Испытание" "Друзья-динозаврики. Гигантский осьминог" "Друзья-динозаврики. Тайна" "Друзья-динозаврики. Клевер удачи" "Друзья-динозаврики. Спасатели" "Друзья-динозаврики. Супергонка" "Друзья-динозаврики. День смеха"</t>
  </si>
  <si>
    <t>Друзья-динозаврики</t>
  </si>
  <si>
    <t>Mel, Lars</t>
  </si>
  <si>
    <t>Dinosaur friends. Day of Laughter: picture book</t>
  </si>
  <si>
    <t>Each book in the Dinosaur Friends series tells about one day in the life of the tyrannosaurian Rasmus and his best friend, the troodon Trim. Every year, Dinosaur Day is celebrated, and this time there is even a contest for the best practical joke. Everyone, from young to old, starts playing pranks on each other in the hope of winning and getting a prize - a barrel of mackerel in a tomato. Rasmus Rex and Trim Troodon run into the swamp forest to make fun of their dinosaur friends, but every now and then they get into trouble themselves. Everyone is making fun of them, and it just doesn't seem like today is their day. However, the judge of the competition makes an unexpected decision that takes the participants by surprise - all except Rasmus... The series about the adventures of dinosaur friends was written and drawn by writer Lars Mahle and artist Lars Rudebier. Together they created a whole Dinosaur country, where something funny and unexpected awaits the child on every page. There are a lot of dialogues in the book, so it is perfect for reading aloud and acting out roles with children from 4 years old. In addition to the fascinating plot and cute characters, the book has a small educational section. It provides interesting facts about some of the dinosaurs mentioned in the book. Translated from Norwegian by Anastasia Naumova, All books in the series about dinosaur friends: "Dinosaur Friends. Egg" "Dinosaur friends. Swimming" "Dinosaur friends. Hiking" "Dinosaur friends. Winter fishing" "Dinosaur friends. The test" "Dinosaur friends. Giant octopus" "Dinosaur friends. Mystery" "Dinosaur friends. Clover of Luck" "Dinosaur friends. Rescuers" "Dinosaur friends. Supergirl" "Dinosaur friends. Day of Laughter"</t>
  </si>
  <si>
    <t>https://sentrumbookstore.com/upload/iblock/8e2/cz78kuokfyckjc4ws9b8s5mo81ym2jad/9785000417003.jpg</t>
  </si>
  <si>
    <t>Назаркин, Николай</t>
  </si>
  <si>
    <t>Мы живем в эпоху Великих географических открытий</t>
  </si>
  <si>
    <t>Великие открытия — события, изменившие жизнь всего человечества на Земле. Впервые в истории народы планеты, от Европы и Азии до самых дальних горных долин Перу и островков в Тихом океане, узнали друг о друге. За три столетия эпохи Великих открытий человечество впервые ощутило своим домом всю планету Земля. Как же складывалась жизнь людей той поры? Чего они боялись? К чему стремились? В чём были похожи и не похожи на нас? Как они воевали? На чём плавали? Во что верили? Чему учились? Что ели и что носили? Обо всём этом наша книга. Мы отправимся в морское путешествие в Индию вслед за Колумбом, а потом и в кругосветку — с Магелланом. Станем свидетелями того, как конкистадоры покоряют империи инков и ацтеков, как Испания и Португалия делят между собой весь мир и получают невероятные дивиденды. Пойдём на восток, в Сибирь, вместе с поморами и казаками, отправимся в Великую северную экспедицию во главе с Витусом Берингом. Совершим удивительное плавание с Чжэн Хэ и привезём с собой настоящего цилиня! Эпоха великих открытий закончилась, но сами открытия не закончатся никогда!</t>
  </si>
  <si>
    <t>Nazarkin, Nikolai</t>
  </si>
  <si>
    <t>We live in the era of Great Geographical Discoveries</t>
  </si>
  <si>
    <t>Great discoveries are events that have changed the life of all mankind on Earth. For the first time in history, the peoples of the planet, from Europe and Asia to the farthest mountain valleys of Peru and islands in the Pacific Ocean, learned about each other. For the first time in three centuries of the era of Great Discoveries, mankind has felt the entire planet Earth as its home. What was the life of the people of that time? What were they afraid of? What were you aiming for? In what ways were they similar and different from us? How did they fight? What did you swim on? What did you believe in? What did you learn? What did you eat and what did you wear? Our book is about all this. We will go on a sea trip to India after Columbus, and then on a trip around the world with Magellan. Let's witness how the conquistadors conquered the empires of the Incas and Aztecs, how Spain and Portugal divided the whole world among themselves and received incredible dividends. Let's go east to Siberia, together with the Pomors and Cossacks, we will go on the Great Northern Expedition led by Vitus Behring. Let's take an amazing swim with Zheng He and bring a real Qilin with us! The era of great discoveries is over, but the discoveries themselves will never end!</t>
  </si>
  <si>
    <t>https://sentrumbookstore.com/upload/iblock/d66/fog4gpy5k1720lxd8hk34tiduug2pxrn/9785907793514.jpg</t>
  </si>
  <si>
    <t>Некрасова, Вера</t>
  </si>
  <si>
    <t>Каша, комод и розовый какаду</t>
  </si>
  <si>
    <t>Что будет, если каша убежит? Нет-нет, не из кастрюли на плиту, а отправится… в путешествие по белу свету! Чем же ей заняться? Подружиться с графом Лежебочестером и графиней Диванчестер? Выйти замуж за принца Гадвига? А может быть, помочь старому Комоду обрести счастье? Юная Каша, которая еще недавно была просто крупой и смотрела на мир через небольшую щель из темной кухонной полки, хочет найти свое место в жизни, и на этом пути ее ждет множество встреч и приключений, увлекательных и опасных. Рукопись этой книги - лауреат Литературного конкурса "Белой вороны", а обложка - победитель конкурса "Обложка Супер". Для дошкольного и младшего школьного возраста.</t>
  </si>
  <si>
    <t>ALBUS CORVUS (БЕЛАЯ ВОРОНА)</t>
  </si>
  <si>
    <t>Литературный конкурс</t>
  </si>
  <si>
    <t>Nekrasova, Vera</t>
  </si>
  <si>
    <t>Porridge, chest of drawers and pink cockatoo</t>
  </si>
  <si>
    <t>What happens if porridge runs away? No, no, not from the pot to the stove, but will go ... on a journey around the world! What should she do? Make friends with the Earl of Sluggard and the Countess of Divanchester? Marry Prince Gadwig? Or maybe help an old Chest of Drawers find happiness? Young Porridge, who until recently was just a cereal and looked at the world through a small crack from a dark kitchen shelf, wants to find her place in life, and along the way she will have many meetings and adventures, fascinating and dangerous. The manuscript of this book is the winner of the Literary competition "White Crow", and the cover is the winner of the competition "Super Cover". For preschool and primary school age.</t>
  </si>
  <si>
    <t>https://sentrumbookstore.com/upload/iblock/d05/139ff5i0eu416dis3313qi7bw3xu58i7/9785001145288.jpg</t>
  </si>
  <si>
    <t>Нойдерт, Цее</t>
  </si>
  <si>
    <t>Приключения Тяпы и Ляпы. Тяпа и Ляпа едут в отпуск/Нойдерт Ц.</t>
  </si>
  <si>
    <t>Веселая и добрая история о том, что для хорошего отпуска главное — быть рядом с теми, кого любишь. Новые приключения Тяпы, Ляпы и их друзей на ферме!</t>
  </si>
  <si>
    <t>Приключения Тяпы и Ляпы</t>
  </si>
  <si>
    <t>Neudert, See</t>
  </si>
  <si>
    <t>The adventures of Blunders and Blunders. Tyapa and Blooper are going on vacation / Neudert Ts.</t>
  </si>
  <si>
    <t>A funny and kind story about how the most important thing for a good vacation is to be with those you love. New adventures of Tyapi, Bloopy and their friends on the farm!</t>
  </si>
  <si>
    <t>https://sentrumbookstore.com/upload/iblock/bbd/oyhqyfj6e2o244sm69l21r56sj5zl2wh/9785002527892.jpg</t>
  </si>
  <si>
    <t>Одуин-Мамикониан, Софи</t>
  </si>
  <si>
    <t>Тара Дункан. Магическая планета. Новеллизация</t>
  </si>
  <si>
    <t>Тара Дункан - не самая обычная школьница. У неё есть магические способности! Вот только слушаться свою хозяйку они не очень-то хотят. . . Чтобы научиться ими управлять, Тара прилетает с Земли на волшебную планету Иномирье. И учиться ей нужно как можно быстрее, потому что злобный Магистр придумал коварный план: украсть у Тары волшебную силу, чтобы с её помощью поработить вселенную!</t>
  </si>
  <si>
    <t>Тара Дункан. Истории</t>
  </si>
  <si>
    <t>Audouin-Mamikonian, Sophie</t>
  </si>
  <si>
    <t>Tara Duncan. A magical planet. Novelization</t>
  </si>
  <si>
    <t>Tara Duncan is not an ordinary schoolgirl. She has magical powers! But they don't really want to obey their mistress. . . To learn how to control them, Tara flies from Earth to the magical planet Otherworld. And she needs to learn as quickly as possible, because the evil Magister has come up with an insidious plan: to steal Tara's magic power in order to enslave the universe with her help!</t>
  </si>
  <si>
    <t>https://sentrumbookstore.com/upload/iblock/1b3/anf2fom802qica41jeb1sp4znoel1gqq/9785171787257.jpg</t>
  </si>
  <si>
    <t>Панафьё, Жан-Батист</t>
  </si>
  <si>
    <t>Рапта. Динозавр, который хотел летать</t>
  </si>
  <si>
    <t>Знали ли вы, что даже самая маленькая мутация способна изменить ход эволюции? В этой книге наука переплетается с вдохновляющей историей о смелости, отличиях и вере в себя. «Рапта. Динозавр, который хотел летать» рассказывает о маленьком рапторе, родившемся не таким, как все. Вместо привычного пуха у неё появляются странные наросты, которые однажды превращаются в настоящие перья — дар, меняющий не только её судьбу, но и будущее всего её вида. С первых страниц читатель погружается в живую и динамичную историю: Рапта учится использовать свои необычные способности и однажды совершает настоящий подвиг, спасая свою семью от смертельной опасности. Но на этом книга не заканчивается. Вторая часть превращает художественный рассказ в научный экскурс: мы узнаем, кто на самом деле правил в мезозое, почему эволюция подарила одним ящерам перья, а другим — чудовищные когти, и как палеонтологам удаётся собирать скелеты по кусочкам. Простым и доступным языком объясняются сложные научные темы — от мутаций до вымирания видов. Особую ценность книге придают яркие иллюстрации и тщательно выверенные научные факты. Это не просто история, а полноценный проводник в мир палеонтологии, который поможет ребёнку не только увлечься сюжетом, но и расширить кругозор. Книга ответит на десятки «почему» и «как», пробуждая любознательность и интерес к науке. «Рапта» — идеальный выбор для совместного чтения с ребёнком: она вдохновляет, учит и развлекает одновременно.</t>
  </si>
  <si>
    <t>Книжка-картинка.Гляделки</t>
  </si>
  <si>
    <t>Panafier, Jean-Baptiste</t>
  </si>
  <si>
    <t>The report. The dinosaur who wanted to fly</t>
  </si>
  <si>
    <t>Did you know that even the smallest mutation can change the course of evolution? In this book, science is intertwined with an inspiring story about courage, difference, and self-belief. "Rapta. The Dinosaur Who Wanted to Fly" tells the story of a small raptor who was born different from everyone else. Instead of the usual down, she gets strange growths that one day turn into real feathers — a gift that changes not only her fate, but also the future of her entire species. From the first pages, the reader is immersed in a lively and dynamic story: Rapta learns to use her unusual abilities and one day performs a real feat, saving her family from mortal danger. But the book doesn't end there. The second part turns the fiction story into a scientific excursion: we find out who really ruled in the Mesozoic, why evolution gave some lizards feathers and others monstrous claws, and how paleontologists manage to assemble skeletons piece by piece. Complex scientific topics ranging from mutations to species extinction are explained in simple and accessible language. Vivid illustrations and carefully verified scientific facts add special value to the book. This is not just a story, but a full-fledged guide to the world of paleontology, which will help the child not only get carried away with the plot, but also broaden his horizons. The book will answer dozens of "whys" and "howes", arousing curiosity and interest in science. "Rapta" is an ideal choice for reading together with a child: it inspires, teaches and entertains at the same time.</t>
  </si>
  <si>
    <t>https://sentrumbookstore.com/upload/iblock/5a9/b1h6v5965ac54rx0tz2rm9e4lj9kgo1u/9785907793927.jpg</t>
  </si>
  <si>
    <t>Перро, Ш.</t>
  </si>
  <si>
    <t>КНИЖКИ-ПАНОРАМКИ 4 разворота. ЗОЛУШКА</t>
  </si>
  <si>
    <t>Замечательная книжка-панорамка с первых секунд погрузит вас и вашего малыша в сказочный мир Золушки!Научит ребенка тому, что искренняя доброта, трудолюбие и терпение обязательно будут вознаграждены. Книга выполнена из качественных материалов, безопасных даже для самых маленьких читателей. Большой формат книги позволит хорошо рассмотреть каждую деталь объемных и красочных иллюстраций. Также малышу будет удобно держать панорамку и самостоятельно переворачивать странички. Книжка станет идеальным подарком, подходящим для любого события! Спешите порадовать ваших малышей!</t>
  </si>
  <si>
    <t>Проф-пресс</t>
  </si>
  <si>
    <t>Книжки-панорамки 4 разворота</t>
  </si>
  <si>
    <t>Perrault, S.</t>
  </si>
  <si>
    <t>PANORAMA BOOKS have 4 spreads. Cinderella</t>
  </si>
  <si>
    <t>A wonderful panorama book will immerse you and your baby in the fairy-tale world of Cinderella from the very first seconds!It will teach the child that sincere kindness, hard work and patience will surely be rewarded. The book is made of high-quality materials that are safe even for the youngest readers. The large format of the book will allow you to take a good look at every detail of the voluminous and colorful illustrations. It will also be convenient for the baby to hold the panorama and turn the pages on his own. The book will be the perfect gift, suitable for any event! Hurry up to please your kids!</t>
  </si>
  <si>
    <t>https://sentrumbookstore.com/upload/iblock/b85/3mf31jeffngehxngsfxiecpi65d6ofvs/9785378360888.jpg</t>
  </si>
  <si>
    <t>Перро, Шарль, Андерсен, Ханс, Гримм, Якоб, Гримм, Вильгельм</t>
  </si>
  <si>
    <t>Лучшие сказки со всего света. Рисунки Т. Вульфа</t>
  </si>
  <si>
    <t>"Лучшие сказки со всего света" с иллюстрациями итальянского художника Тони Вульфа – это сборник, в который вошли знаменитые произведения лучших сказочников: Ш. Перро, братьев Гримм, Х. К. Андерсена и др. , а также сказки разных народов мира. Любимые истории о волшебстве, добре, красоте и смекалке в рисунках художника, которого знает весь мир. Для детей до 3-х лет.</t>
  </si>
  <si>
    <t>Книжки-толстушки – детям</t>
  </si>
  <si>
    <t>Perrault, Charles, Andersen, Hans, Grimm, Jacob, Grimm, William</t>
  </si>
  <si>
    <t>The best fairy tales from all over the world. Drawings by T. Wolfe</t>
  </si>
  <si>
    <t>"The best fairy Tales from around the World" with illustrations by Italian artist Tony Wolf is a collection that includes famous works by the best storytellers: S. Perrault, the brothers Grimm, H. K. Andersen, and others, as well as fairy tales from around the world. Favorite stories about magic, kindness, beauty and ingenuity in the drawings of an artist the whole world knows. For children under 3 years old.</t>
  </si>
  <si>
    <t>https://sentrumbookstore.com/upload/iblock/68a/2prsu4n1nxci6khghgxxbjgw0wjel525/9785171846794.jpg</t>
  </si>
  <si>
    <t>Румигьер, С., Бра, Ж.</t>
  </si>
  <si>
    <t>Волшебная энциклопедия. Единороги</t>
  </si>
  <si>
    <t>Кто на самом деле единороги, эти сказочные существа, которые веками будоражили сознание людей, оставаясь загадочными и недосягаемыми? У нашей проводницы в удивительный мир единорогов Лили есть только одно желание: узнать, каково это — ездить верхом и чувствовать себя свободной. Готовы ли вы последовать за ней?Перед вами энциклопедия, которая раскрывает тайны волшебных миров, населявших наши мечты и фантазии с незапамятных времен. Один из самых известных художников в мире Бенжамен Лакомб выступает здесь как продюсер и художественный редактор серии.</t>
  </si>
  <si>
    <t>Шедевры иллюстрации</t>
  </si>
  <si>
    <t>Roumiguieres, S., Wall lamp, J.</t>
  </si>
  <si>
    <t>The magic encyclopedia. Unicorns</t>
  </si>
  <si>
    <t>Who are unicorns really, these fabulous creatures that have been stirring people's minds for centuries, remaining mysterious and inaccessible? Our guide to the wonderful world of unicorns, Lily, has only one desire: to find out what it feels like to ride a horse and feel free. Are you ready to follow her?Here is an encyclopedia that reveals the secrets of the magical worlds that have inhabited our dreams and fantasies since time immemorial. Benjamin Lacombe, one of the most famous artists in the world, acts here as the producer and art editor of the series.</t>
  </si>
  <si>
    <t>https://sentrumbookstore.com/upload/iblock/a74/xx0pufg4bgqrng4ao95yosxbnb8ob3pe/9785171858773.jpg</t>
  </si>
  <si>
    <t>Рупасова, Маша</t>
  </si>
  <si>
    <t>Работа над ошибками, или давайте ошибаться правильно!</t>
  </si>
  <si>
    <t>Это веселая и занимательная история для развития эмоционального интеллекта для младших школьников поможет детям подготовиться к реальной жизни и добиться успеха в школе креативные и полезные упражнения от Маши Рупасовой научит детей принимать ошибки и подготовит их к реальной жизни Ученики 303 «А» класса ужасно боялись ошибок. Анюта не хотела плохо выступить на концерте, Карен переживал, что над ним будут смеяться, а Аюру просто становилось плохо от одной мысли о провале. Тогда их учитель Ром-Ром предложил вместе сделать работу над ошибками ― но не обычную, а эмоциональную. Вместо чтения наизусть и письма ребята представляли свои эмоции в виде эмодзи, придумывали для них цвет, а еще рисовали свою... внутреннюю обезьянку! Ваш ребенок тоже может выполнить эти задания вместе с героями. Заодно он научится определять и контролировать свои эмоции, поймет, что ошибаться ― это нормально и полезно, и запомнит, что любой цели можно достигнуть. Главное, не сдаваться и пробовать новое! Серия Life skills — это рассказы, благодаря которым дети без труда усвоят важные социальные и эмоциональные уроки. Цитаты "Ребята смотрели друг на друга — и, главное, на себя! — новыми глазами. Ведь выяснилось, что ошибаются и переживают все, каждый из них. И даже учитель" Особенности • Ссылка для скачивания интерактивной части внутри • Увлекательные упражнения от Маши Рупасовой: «Ментальная карта», «Трекер чувств и эмоций», «Нарисуй свою обезъянку», «Учимся успокаивать внутреннюю мартышку»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</si>
  <si>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Rupasova, Masha</t>
  </si>
  <si>
    <t>Work on the mistakes, or let's make mistakes right!</t>
  </si>
  <si>
    <t>This is a fun and entertaining story for developing emotional intelligence for younger schoolchildren. It will help children prepare for real life and succeed in school. Creative and useful exercises from Masha Rupasova will teach children to accept mistakes and prepare them for real life. Students of class 303 were terribly afraid of mistakes. Anyuta didn't want to perform badly at the concert, Karen was worried that he would be laughed at, and Ayura just felt sick at the thought of failure. Then their teacher Rom-Rom suggested that they work on the mistakes together, but not the usual ones, but the emotional ones. Instead of reciting and writing, the guys presented their emotions in the form of emojis, came up with a color for them, and also drew their own... The inner monkey! Your child can also complete these tasks with the heroes. At the same time, he will learn to identify and control his emotions, understand that making mistakes is normal and useful, and remember that any goal can be achieved. The main thing is not to give up and try new things! The Life skills series is a series of stories that help children easily learn important social and emotional lessons. Quotes "The guys looked at each other — and, most importantly, at themselves! — with new eyes. After all, it turned out that everyone is mistaken and worried, each of them. And even the teacher" Features • Link to download the interactive part inside • Fascinating exercises from Masha Rupasova: "Mental map", "Tracker of feelings and emotions", "Draw your monkey", "Learning to calm the inner monkey" Are you getting your child ready for school? In addition to school diaries, book stands, a set of notebooks and geography atlases, do not forget about educational books that will be a great gift for students for the new school year. Immerse yourself in the fascinating world of literature with our books for teenagers! School books are indispensable helpers for every student, which make the learning process more exciting and organized. In our assortment you will find a variety of books that are suitable for both boys and girls. Science books and school literature will broaden your child's horizons and make the learning process easy and enjoyable. For the youngest, we offer books that will help you prepare for school and take the first steps in learning. If you are looking for the perfect gift set for a girl, our books will be a great choice. You will also find unique gifts for girls that promote creative development. Collect the perfect set of books for school and create a cozy corner in your child's childhood world to make learning not only useful, but also enjoyable!</t>
  </si>
  <si>
    <t>https://sentrumbookstore.com/upload/iblock/169/m1ousjbaph9qo2gfwz08r7zxoglhdnpb/9785961493177.jpg</t>
  </si>
  <si>
    <t>Сепульведа, Луис</t>
  </si>
  <si>
    <t>Про котов, чаек, улиток и людей</t>
  </si>
  <si>
    <t>Как научить другого летать, если сам ещё не отрастил крылья? Как взлететь, если боишься оторваться от земли? Так много вопросов, на которые не найти простых ответов — ни людям, ни котам, ни чайкам. А улиткам уж и подавно. Все они живут по соседству с нами, и у каждого своя история. История портового кота Сорбаса началась, когда ему на голову свалилась чайка. Существо совсем на него не похожее, которое он должен вырастить и поставить на крыло. Но как? Ведь летать — это целая наука. Хотя и ползать, по правде говоря, тоже непросто. Вон как медленно ползёт улитка. Но она торопится, ей нужно найти себе имя, иначе её история не начнётся. Уступите ей дорогу! Только кот с греческим профилем, кажется, никуда не спешит. Ведь он уже нашёл самое главное… И пусть в его истории, как и в других, нет волшебства, но зато есть место обыкновенному чуду.</t>
  </si>
  <si>
    <t>Лучшая новая книжка</t>
  </si>
  <si>
    <t>Sepulveda, Luis</t>
  </si>
  <si>
    <t>About cats, seagulls, snails and people</t>
  </si>
  <si>
    <t>How can you teach someone else to fly if you haven't grown wings yet? How to take off if you're afraid to get off the ground? There are so many questions to which there are no simple answers — neither to humans, nor to cats, nor to seagulls. And snails are even more so. They all live next door to us, and everyone has their own story. The story of the harbor cat Sorbas began when a seagull fell on his head. A creature that doesn't look like him at all, which he has to grow and put on a wing. But how? After all, flying is a whole science. Although crawling, in truth, is not easy either. See how slowly the snail is crawling. But she's in a hurry, she needs to find a name for herself, otherwise her story won't begin. Make way for her! Only the cat with the Greek profile doesn't seem to be in a hurry. After all, he had already found the most important thing.… And let there be no magic in his story, as in others, but there is a place for an ordinary miracle.</t>
  </si>
  <si>
    <t>https://sentrumbookstore.com/upload/iblock/e77/x4hlqttq7ty5hy5vdypffd74lfctak5q/9785001678366.jpg</t>
  </si>
  <si>
    <t>Соколовски, И., Чихий, Я.</t>
  </si>
  <si>
    <t>Лесной дом: кто живёт в старых деревьях?</t>
  </si>
  <si>
    <t>Деревья очищают воздух, производят кислород и поглощают углекислый газ, вызывающий потепление климата. Они сберегают воду в почве и защищают её от эрозии. Они делают климат более влажным и мягким, сглаживая колебания температуры. А самое главное для леса — деревья незаменимы как среда обитания, ведь за свою долгую жизнь они дают пищу и кров самым разным животным: от жуков-оленей до чёрных аистов, от бобров до летучих мышей. Мы узнаем, кто живёт у реки, какие секреты таит буковый лес, что делает дубравы особенными, и заглянем во фруктовый сад и на горный склон. И везде в старых деревьях жизнь просто кишит!</t>
  </si>
  <si>
    <t>Мир вокруг нас</t>
  </si>
  <si>
    <t>Sokolowski, I., Sneezy, I am.</t>
  </si>
  <si>
    <t>Forest House: who lives in old trees?</t>
  </si>
  <si>
    <t>Trees purify the air, produce oxygen, and absorb carbon dioxide, which causes climate warming. They conserve water in the soil and protect it from erosion. They make the climate more humid and mild, smoothing out temperature fluctuations. And the most important thing for forests is that trees are indispensable as a habitat, because over their long lives they provide food and shelter to a wide variety of animals: from deer beetles to black storks, from beavers to bats. We will find out who lives by the river, what secrets the beech forest holds, what makes the oak forests special, and take a look at the orchard and the mountainside. And everywhere in the old trees, life is just teeming!</t>
  </si>
  <si>
    <t>https://sentrumbookstore.com/upload/iblock/f46/b9xgd4m91o246gk58vjlcp0lrb95k5is/9785907793750.jpg</t>
  </si>
  <si>
    <t>Титова, Елена</t>
  </si>
  <si>
    <t>Как я стал государством</t>
  </si>
  <si>
    <t>Где появилось первое государство на планете? Кого греки называли идиотами? Что такое налоги и где их брали за шляпы и бороды? Почему мы радуемся «собачьим дням»? «Как я стал государством» — книга о происхождении и истории государства. Вы найдёте ответы на серьёзные вопросы: что такое государство и для чего оно нужно, откуда государство берёт деньги и на что их тратит, кто придумывает законы и какие права есть у самых юных граждан. О КНИГЕ ОТ АВТОРА: «Идея объяснить детям, как и зачем появилось государство, не казалась мне привлекательной до тех пор, пока историю не начала изучать моя младшая дочь. Исторические события стали кусочками пазла, которые надо было сложить для нее в понятную, интересную картинку. Я рассказывала ей главы из будущей книжки, и её реакция подсказывала, где нужно упрощать, резать или шутить на самые серьёзные темы».</t>
  </si>
  <si>
    <t>Titova, Elena</t>
  </si>
  <si>
    <t>How I became a state</t>
  </si>
  <si>
    <t>Where did the first state on the planet appear? Who did the Greeks call idiots? What are taxes and where were they collected for hats and beards? Why do we celebrate "dog days"? "How I Became a State" is a book about the origin and history of the state. You will find answers to serious questions.: what is the state and what is it for, where does the state get money from and what does it spend it on, who comes up with laws and what rights do the youngest citizens have. ABOUT THE BOOK FROM THE AUTHOR: "The idea of explaining to children how and why the state appeared did not seem attractive to me until my youngest daughter began to study history. Historical events became pieces of a puzzle that had to be put together for her in an understandable, interesting picture. I was telling her chapters from a future book, and her reaction suggested where to simplify, cut, or joke about the most serious topics."</t>
  </si>
  <si>
    <t>https://sentrumbookstore.com/upload/iblock/5e5/q4437v4ulkvxgg8k6f0siwu9pe6g1257/9785001677383.jpg</t>
  </si>
  <si>
    <t>Уильямс, М.</t>
  </si>
  <si>
    <t>Плюшевый заяц или как игрушки становятся настоящим</t>
  </si>
  <si>
    <t>Каждая игрушка, будь то кукла, пожарная машинка или плюшевый заяц, мечтает стать настоящей. Но настоящими не становятся по мановению волшебной палочки. Если хочешь стать настоящим, нужно, чтобы тебя по-настоящему полюбили. Вот тут-то и начинается волшебство. . . Книга Марджери Уильямс «Плюшевый заяц, или Как игрушки становятся настоящими» впервые вышла в 1922 году и сразу стала классикой детской литературы. Дети все же странные создания. Они строят для игрушек шалашики и верят, что набитый опилками заяц все чувствует и вообще настоящий. Они любят бегать босиком по траве и готовы слушать сказки часами. Не то что мы, взрослые. Мы-то все понимаем, как мир устроен. У каждой вещи должно быть свое место, новая игрушка лучше потрепанной старой, а бегать босиком вредно для здоровья – можно и простудиться. История плюшевого зайца, который всем сердцем хотел стать настоящим, трогает не только детей, но и их родителей, бабушек и дедушек более 100 лет. Да, изданная в 1922 году сентиментальная сказка Марджери Уильямс переиздается по всему миру до сих пор. По этой книжке снимали мультфильмы и кино, а в видеоверсии «Плюшевого зайца» текст читала великая актриса Мерил Стрип. Может, оттого, что Марджери Уильямс вдохновлялась стихами Уолтера де Ла Мэра? Или потому, что она дала свой голос тому ребенку, который живет в каждом взрослом?Как бы то ни было, волшебная история о том, как искренность, любовь, вера в чудо делают самые невероятные вещи возможными, теперь тоже с нами с нежными и одновременно пронзительными иллюстрациями Валерия Козлова.</t>
  </si>
  <si>
    <t>Розовый жираф</t>
  </si>
  <si>
    <t>Williams, M.</t>
  </si>
  <si>
    <t>A stuffed rabbit or how toys become real</t>
  </si>
  <si>
    <t>Every toy, whether it's a doll, a fire truck, or a stuffed rabbit, dreams of becoming a real one. But they don't become real by magic. If you want to become real, you need to be truly loved. That's where the magic begins . . . Margery Williams' book "The Teddy Hare, or How Toys Become Real" was first published in 1922 and immediately became a classic of children's literature. Children are still strange creatures. They build shelters for toys and believe that a rabbit stuffed with sawdust feels everything and is actually real. They like to run barefoot on the grass and are ready to listen to fairy tales for hours. Not like us adults. We all understand how the world works. Every thing should have its own place, a new toy is better than a battered old one, and running barefoot is unhealthy – you can catch a cold. The story of a stuffed rabbit who wanted to become real with all his heart has been touching not only children, but also their parents, grandparents for more than 100 years. Yes, the sentimental tale by Margery Williams, published in 1922, is still being republished all over the world. Cartoons and movies were made based on this book, and in the video version of The Teddy Bunny, the text was read by the great actress Meryl Streep. Maybe because Margery Williams was inspired by Walter de La Mare's poetry? Or is it because she gave her voice to the child that lives in every adult?Anyway, the magical story of how sincerity, love, and faith in a miracle make the most incredible things possible is now with us, too, with the gentle and at the same time poignant illustrations by Valery Kozlov.</t>
  </si>
  <si>
    <t>https://sentrumbookstore.com/upload/iblock/568/tpt5z5mom9k62g0kdfgv0hl2x1fglmzc/9785437004463.jpg</t>
  </si>
  <si>
    <t>Большая сказочная серия. Большая книга сказок про детский сад/Ульева Е.</t>
  </si>
  <si>
    <t>Как легко адаптироваться к детскому саду и найти друзей? Вместе с милыми героями добрых и поучительных сказок Елены Ульевой!</t>
  </si>
  <si>
    <t>Большая сказочная серия</t>
  </si>
  <si>
    <t>A great fairy tale series. The big book of fairy tales about kindergarten/Uleva E.</t>
  </si>
  <si>
    <t>How easy is it to adapt to kindergarten and make friends? Together with the lovely characters of Elena Uleva's kind and instructive fairy tales!</t>
  </si>
  <si>
    <t>https://sentrumbookstore.com/upload/iblock/fb8/q14uayskebf5c393uio9ra5dp6j0wh0o/9785002528202.jpg</t>
  </si>
  <si>
    <t>Большая сказочная серия. Большая книга маминых сказок</t>
  </si>
  <si>
    <t>Уютная книжка-картинка большого объема с красочными иллюстрациями, в которой вас ждут теплые истории о семейной любви и заботе от Елены Ульевой.</t>
  </si>
  <si>
    <t>A great fairy tale series. The Big book of Mom's fairy tales</t>
  </si>
  <si>
    <t>A cozy large-volume picture book with colorful illustrations, in which you will find warm stories about family love and care from Elena Uleva.</t>
  </si>
  <si>
    <t>https://sentrumbookstore.com/upload/iblock/e3f/4gg231nqwts9sat6gmqedbdyn7lb1tre/9785002528196.jpg</t>
  </si>
  <si>
    <t>Хайке, Ева</t>
  </si>
  <si>
    <t>Пушистая банда. Дело об украденных бриллиантах</t>
  </si>
  <si>
    <t>Веселая история о приключениях друзей-белок, которые помогают расследовать ограбление. Уморительные иллюстрации, крупный шрифт и компактный формат — идеально для тех, кто только начинает читать самостоятельно!</t>
  </si>
  <si>
    <t>Пушистая банда</t>
  </si>
  <si>
    <t>Heike, Eva</t>
  </si>
  <si>
    <t>The furry gang. The case of the stolen diamonds</t>
  </si>
  <si>
    <t>A funny story about the adventures of squirrel friends who help investigate a robbery. Hilarious illustrations, large font and compact format are ideal for those who are just starting to read on their own!</t>
  </si>
  <si>
    <t>https://sentrumbookstore.com/upload/iblock/410/82vqzkapoeu9wsdgderzo9r8i83zbiwj/9785002528172.jpg</t>
  </si>
  <si>
    <t>Юхансон, Георг</t>
  </si>
  <si>
    <t>Идём гулять</t>
  </si>
  <si>
    <t>Буффа удивляется: зачем Мулле Мек натягивает свои зелёные резиновые сапоги? Зачем надевает жёлтый плащ и берёт большой чёрный зонт? Всё дело в том, что они собираются на прогулку и Мулле не хочет промокнуть - ведь на улице проливной дождь. А вот Буффа промокнуть не боится и выбегает на улицу безо всякой экипировки. Но кто же из них остался сухим после прогулки под дождём? Картонные книги серии "Мулле Мек и Буффа" со скруглёнными углами предназначены для самых маленьких читателей. Это живые, добрые, очень точно проиллюстрированные истории с простым текстом, которые удерживают внимание малыша и помогают ему с радостью познавать мир. А ещё они отлично подойдут для первого знакомства с Мулле Меком и Буффой - обаятельными героями популярных книг для дошкольников. Все книги на картоне серии "Мулле Мек и Буффа" в нашем издательстве: "Идём гулять", "Где наша лопата?", "Дом вверх дном". Художник: Альбум Йенс Перевод; Алексеева Елена</t>
  </si>
  <si>
    <t>Мулле Мек и Буффа</t>
  </si>
  <si>
    <t>Johanson, Georg</t>
  </si>
  <si>
    <t>Let's go for a walk</t>
  </si>
  <si>
    <t>Buffa wonders why Mullah Mek is pulling on his green rubber boots. Why does he put on a yellow raincoat and take a big black umbrella? The thing is that they are going for a walk and the Mullah does not want to get wet, because it is pouring rain outside. But Buffa is not afraid to get wet and runs out into the street without any equipment. But which one of them stayed dry after walking in the rain? Cardboard books of the series "Mullah Mek and Buffa" with rounded corners are intended for the youngest readers. These are lively, kind, very accurately illustrated stories with simple text that hold the baby's attention and help him explore the world with joy. They are also perfect for getting to know Mullah Mek and Buffa for the first time, charming characters from popular books for preschoolers. All books on cardboard of the series "Mullah Mek and Buffa" in our publishing house: "Let's go for a walk", "Where is our shovel?", "The house is upside down". Artist: Albumjens Translation; Alekseeva Elena</t>
  </si>
  <si>
    <t>https://sentrumbookstore.com/upload/iblock/e96/60hpr9l3ytlx2vjprq28oycz74ud33yi/9785000416884.jpg</t>
  </si>
  <si>
    <t>Дом вверх дном</t>
  </si>
  <si>
    <t>В уютном домике Мулле Мека царит беспорядок. Сегодня здесь всё вперемешку: и вещи в шкафу, и инструменты в мастерской, и посуда на кухне. Мулле ничего не может найти - даже собственную шляпу. Что же делать? Хорошо, что его собака Буффа знает ответ: нужно прибраться! И действительно, как только Буффа наводит порядок, шляпа тут же находится. Правда, совершенно не там, где ожидал Мулле Мек. Картонные книги серии "Мулле Мек и Буффа" со скруглёнными углами предназначены для самых маленьких читателей. Это живые, добрые, очень точно проиллюстрированные истории с простым текстом, которые удерживают внимание малыша и помогают ему с радостью познавать мир. А ещё они отлично подойдут для первого знакомства с Мулле Меком и Буффой - обаятельными героями популярных книг для дошкольников. Все книги на картоне серии "Мулле Мек и Буффа" в нашем издательстве: "Дом вверх дном", "Где наша лопата?", "Идём гулять". Художник: Альбум Йенс Перевод; Алексеева Елена</t>
  </si>
  <si>
    <t>The house is upside down</t>
  </si>
  <si>
    <t>The cozy house of Mullah Mek is in disarray. Today, everything is mixed up here: things in the closet, tools in the workshop, and dishes in the kitchen. The mullah can't find anything, not even his own hat. What should I do? It's good that his dog Buffa knows the answer: we need to clean up! And indeed, as soon as Buffa puts things in order, the hat is immediately there. However, not at all where Mullah Mek expected. Cardboard books of the series "Mullah Mek and Buffa" with rounded corners are intended for the youngest readers. These are lively, kind, very accurately illustrated stories with simple text that hold the baby's attention and help him explore the world with joy. They are also perfect for getting to know Mullah Mek and Buffa for the first time, charming characters from popular books for preschoolers. All books on cardboard of the series "Mullah Mek and Buffa" in our publishing house: "The house is upside down", "Where is our shovel?", "Let's go for a walk". Artist: Albumjens Translation; Alekseeva Elena</t>
  </si>
  <si>
    <t>https://sentrumbookstore.com/upload/iblock/f8b/c0yxbfxa10vkjk0lpho2fw3xin1l52qn/9785000416860.jpg</t>
  </si>
  <si>
    <t>Где наша лопата?</t>
  </si>
  <si>
    <t>К Мулле Меку и Буффе пришла зима. Весь двор замело снегом - пора расчищать дорожки. Но для начала хорошо бы найти лопату. Мулле нашёл вилы, которыми рыхлил землю весной. Нашёл шланг, из которого поливал грядки летом. И нашёл грабли, которыми собирал опавшие листья осенью. Но где же лопата для снега? Да вот же она, спряталась за морозильником! Вместе с Буффой Мулле идёт во двор: сам расчищает дорожку к воротам, а помощница Буффа смахивает снег с машины своим хвостом, как метёлкой. Картонные книги серии "Мулле Мек и Буффа" со скруглёнными углами предназначены для самых маленьких читателей. Это живые, добрые, очень точно проиллюстрированные истории с простым текстом, которые удерживают внимание малыша и помогают ему с радостью познавать мир. Они отлично подойдут для первого знакомства с Мулле Меком и Буффой - обаятельными героями популярных книг для дошкольников. Все книги на картоне серии "Мулле Мек и Буффа" в нашем издательстве: "Где наша лопата?", "Дом вверх дном", "Идём гулять". Художник: Альбум Йенс Перевод; Алексеева Елена</t>
  </si>
  <si>
    <t>Where's our shovel?</t>
  </si>
  <si>
    <t>Winter has come to Mullah Mek and Buffa. The whole yard is covered with snow - it's time to clear the paths. But first it would be good to find a shovel. The mullah found a pitchfork, which he used to loosen the ground in the spring. I found the hose that I used to water the garden beds in the summer. And I found a rake, which I used to collect fallen leaves in autumn. But where's the snow shovel? There she is, hiding behind the freezer! Mullah goes into the yard with Buffa: he clears the path to the gate, and Buffa's assistant brushes the snow off the car with her tail, like a broom. Cardboard books of the series "Mullah Mek and Buffa" with rounded corners are intended for the youngest readers. These are lively, kind, very accurately illustrated stories with simple text that hold the baby's attention and help him explore the world with joy. They are perfect for getting to know Mullah Mek and Buffa for the first time, charming characters from popular books for preschoolers. All books on cardboard of the series "Mullah Mek and Buffa" in our publishing house: "Where is our shovel?", "The house is upside down", "Let's go for a walk". Artist: Albumjens Translation; Alekseeva Elena</t>
  </si>
  <si>
    <t>https://sentrumbookstore.com/upload/iblock/89b/552s89k1l1wetb64yxafeyywe9v2i7h2/9785000416877.jpg</t>
  </si>
  <si>
    <t>3000 фактов. Энциклопедия на все времена</t>
  </si>
  <si>
    <t>3000 увлекательных фактов из различных областей знаний (космос, природа, география, животные, история, искусство, наука и техника и др. ) поданы в легкой и запоминающейся форме, с яркими иллюстрациями. Это действительно энциклопедия на все времена, которая сможет заинтересовать читателя, расширить его кругозор и превратит его в настоящего эрудита.</t>
  </si>
  <si>
    <t>3000 facts. An encyclopedia for all time</t>
  </si>
  <si>
    <t>3000 fascinating facts from various fields of knowledge (space, nature, geography, animals, history, art, science and technology, etc.) are presented in an easy and memorable way, with vivid illustrations. This is really an encyclopedia for all time, which will be able to interest the reader, broaden his horizons and turn him into a real polymath.</t>
  </si>
  <si>
    <t>https://sentrumbookstore.com/upload/iblock/7cb/1mepwurvhaddfi7talg1g8uabp0aj76x/9785353121497.jpg</t>
  </si>
  <si>
    <t>Большая книга сказок и потешек. Мир волшебства</t>
  </si>
  <si>
    <t>Книга «Большая книга сказок и потешек» из серии «Мир волшебства» ТМ «УМка» - отличный вариант для увлекательного чтения: - 6 русских сказок: «Репка», «Волк и козлята» (в обработке А. Н. Толстого); «Колобок» (в обработке К. Д. Ушинского); «Теремок» (по мотивам русской народной сказки «Терем мухи»), «Гуси-лебеди» (в обработке А. Н. Афанасьева); «Три медведя» (Л. Н. Толстой) - 20 потешек - 2 зарубежные сказки: «Красная Шапочка», «Кот в сапогах» Ш. Перро (в пересказе Т. Г. Габбе) - увлекательный сюжет - красочное художественное оформление - твёрдый переплёт Эта книга — настоящий портал в чарующий мир сказок, где оживают любимые герои и разворачиваются захватывающие приключения. В этом сборнике бережно собраны и русские народные сказки, полные мудрости и волшебства, и любимые зарубежные истории, покорившие сердца детей по всему свету, а ещё — добрые потешки, которые так приятно читать вслух и запоминать наизусть. Красочное художественное оформление делает каждую страницу настоящим произведением искусства: яркие иллюстрации оживляют образы героев и помогают ярче представить происходящее, пробуждая детское воображение. Твёрдый переплёт гарантирует долговечность книги — она сохранит прекрасный вид даже после множества прочтений и сможет стать семейной реликвией, которую будут передавать из поколения в поколение. Пусть это издание станет для ребёнка дверью в мир фантазии, где живут чудеса, где всегда есть место добру и где каждая сказка — это маленькое приключение, которое хочется проживать снова и снова! Чтение книги ТМ «УМка» развивает: - образное мышление - визуальное восприятие - внимание - память Объём: 96 стр. Формат: 197 х 255 мм. Материал: офсетная бумага. Рекомендовано детям дошкольного возраста.</t>
  </si>
  <si>
    <t>Умка</t>
  </si>
  <si>
    <t>A big book of fairy tales and nursery rhymes. The World of Magic</t>
  </si>
  <si>
    <t>The book "The Big Book of fairy tales and nursery rhymes" from the "World of Magic" series by TM UMka is an excellent option for fascinating reading: - 6 Russian fairy tales: "Turnip", "Wolf and Goats" (edited by A. N. Tolstoy); "Kolobok" (edited by K. D. Ushinsky); "Teremok" (based on the Russian folk tale "Terem of the Fly"), "Geese-Swans" (edited by A. N. Afanasyev); "Three Bears" (L. N. Tolstoy) - 20 nursery rhymes - 2 foreign fairy tales: "Little Red Riding Hood", "Puss in Boots" by S. Perrault (in retold by T. G. Gabbe) - fascinating plot - colorful artwork - hardcover This book is a real portal to the enchanting world of fairy tales, where your favorite characters come to life and exciting adventures unfold. This collection carefully contains Russian folk tales full of wisdom and magic, and favorite foreign stories that have captured the hearts of children all over the world, as well as good nursery rhymes that are so pleasant to read aloud and memorize. The colorful artwork makes each page a real work of art.: Vivid illustrations enliven the characters' images and help to imagine what is happening more vividly, awakening children's imagination. The hardcover guarantees the durability of the book — it will retain its beautiful appearance even after many readings and can become a family heirloom that will be passed down from generation to generation. Let this edition become a door for a child to a fantasy world where miracles live, where there is always a place for goodness and where every fairy tale is a little adventure that you want to live over and over again! Reading the book by TM "UMka" develops: - imaginative thinking - visual perception - attention - memory Volume: 96 pages. Format: 197 x 255 mm. Material: offset paper. Recommended for preschool children.</t>
  </si>
  <si>
    <t>https://sentrumbookstore.com/upload/iblock/9d9/649cu1gzs3o7mdsm7l1uymzby8jh3e2d/9785506116264.jpg</t>
  </si>
  <si>
    <t>Большая энциклопедия знаний. Энциклопедия</t>
  </si>
  <si>
    <t>Энциклопедия «Большая энциклопедия знаний» ТМ «УМка» — надёжный проводник в мир знаний для юного исследователя: - интересные факты - красочные иллюстрации - твёрдый переплёт - познавательно и увлекательно - отличный вариант для подарка Эта увлекательная книга станет для ребёнка настоящим порталом в безграничный мир знаний! Листая её страницы, маленький читатель отправится в захватывающее путешествие сквозь просторы Вселенной, раскроет удивительные тайны нашей планеты, познакомится с невероятным многообразием животного и растительного мира и узнает о самых ярких достижениях человечества: от первых изобретений до шедевров мирового искусства. Каждый раздел подан в лёгкой и доступной форме — так, чтобы даже сложные темы становились понятными и захватывающими. Красочные иллюстрации и яркие фотографии оживляют текст, привлекают внимание юного читателя и помогают лучше усваивать новую информацию. Твёрдый переплёт гарантирует долговечность издания: энциклопедия выдержит активное использование, сохранит аккуратный вид даже после многократного прочтения и сможет служить надёжным источником информации не один год. Энциклопедия не просто даёт знания — она вдохновляет, расширяет кругозор и помогает формировать целостную картину мира. Это отличный выбор для любознательных детей и прекрасный вариант подарка. Чтение энциклопедии ТМ «УМка» способствует расширению кругозора и развитию: - внимания - памяти - воображения - усидчивости Объём: 48 стр. Формат: 197 х 255 мм (А4). Материал: мелованная бумага. Рекомендовано детям младшего школьного возраста.</t>
  </si>
  <si>
    <t>A large encyclopedia of knowledge. Encyclopedia</t>
  </si>
  <si>
    <t>The encyclopedia "Big Encyclopedia of Knowledge" by TM UMka is a reliable guide to the world of knowledge for a young researcher: — interesting facts - colorful illustrations - hardcover - informative and fascinating - a great gift option This fascinating book will become a real portal to the boundless world of knowledge for a child! Flipping through its pages, the little reader will embark on an exciting journey through the vastness of the universe, uncover the amazing secrets of our planet, get acquainted with the incredible diversity of the animal and plant world and learn about the most striking achievements of mankind: from the first inventions to masterpieces of world art. Each section is presented in an easy and accessible way, so that even complex topics become understandable and exciting. Colorful illustrations and vivid photographs enliven the text, attract the attention of the young reader and help to better assimilate new information. The hardcover guarantees the durability of the publication: the encyclopedia will withstand active use, will retain its neat appearance even after repeated reading and will be able to serve as a reliable source of information for more than one year. The encyclopedia doesn't just provide knowledge — it inspires, broadens horizons and helps to form a holistic picture of the world. This is a great choice for curious children and a wonderful gift option. Reading the encyclopedia of TM "UMka" helps to broaden horizons and develop: - attention - memory - imagination - perseverance Volume: 48 pages. Format: 197 x 255 mm (A4). Material: coated paper. Recommended for children of primary school age.</t>
  </si>
  <si>
    <t>https://sentrumbookstore.com/upload/iblock/45c/yzxq9acasa1tizzsfycjn46sm2rsyizx/9785506115694.jpg</t>
  </si>
  <si>
    <t>Чебурашка. Большая книга добрых приключений</t>
  </si>
  <si>
    <t>Встречайте героев любимого мультсериала в книжном формате! Текст адаптирован для детского восприятия, а красочные иллюстрации из мультфильма захватывают внимание ребёнка с первой страницы. Большой формат, тиснение фольгой на обложке и мелованная бумага — всё это делает книгу прекрасным подарком для фаната. В книге собрано 10 увлекательных рассказов про Чебурашку, крокодила Гену, старуху Шапокляк и других жителей города. Кого воспитывали Чебурашка и Гена? Что изобрела Шапокляк, чтобы украсть бутерброд? Удалось ли Гале всё успеть? Чтобы узнать это, читайте весёлые и занимательные истории нашего сборника!Книги серии «Чебурашка (сериал). Официальные издания» — это отличная альтернатива просмотру мультфильмов. Подходит как для совместного, так и для первого самостоятельного чтения. Читайте поучительные истории с любимыми героями из мультфильма «Чебурашка» и прививайте малышу любовь к чтению с самых ранних лет!</t>
  </si>
  <si>
    <t>Чебурашка (сериал). Официальные издания</t>
  </si>
  <si>
    <t>Cheburashka. The Big Book of Good Adventures</t>
  </si>
  <si>
    <t>Meet the characters of your favorite animated series in book format! The text is adapted for children's perception, and colorful cartoon illustrations capture the child's attention from the first page. The large format, foil stamping on the cover and coated paper — all this makes the book a wonderful gift for a fan. The book contains 10 fascinating stories about Cheburashka, crocodile Gena, old woman Shapoklyak and other residents of the city. Who were Cheburashka and Gena raising? What did Shapoklyak invent to steal a sandwich? Did Gala manage to do everything in time? To find out, read the funny and entertaining stories in our collection!Books in the Cheburashka series (TV series). Official Publications" is a great alternative to watching cartoons. It is suitable for both joint and independent reading for the first time. Read instructive stories with your favorite characters from the cartoon Cheburashka and instill in your child a love of reading from the earliest years!</t>
  </si>
  <si>
    <t>https://sentrumbookstore.com/upload/iblock/f83/4x8zqa9e5l6itszqgv7j10rvshfcqk5k/9785042109263.jpg</t>
  </si>
  <si>
    <t>Волшебные русские сказки (илл. Д. Субботиной)</t>
  </si>
  <si>
    <t>Подарочное издание «Волшебных русских сказок» с необыкновенными иллюстрациями Дарьи Субботиной! Дети 7—10 лет прочитают книгу сами, а малыши послушают их в исполнении родителей. Интересно будет всем, так как особое настроение создают уникальные рисунки художницы. В сборнике более двадцати сказок: «По щучьему веленью», «Морозко», «Царевна-лягушка», «Сестрица Аленушка и братец Иванушка», «Летучий корабль», «Крошечка Хаврошечка» и другие. Эти сказки проходят в школе. Они знакомят с русскими традициями, народным языком, в них яркие образы героев, чудеса и неожиданные повороты судьбы. Но всегда в сказке добро побеждает зло. Трудолюбивых, добрых, смелых ждет награда. Злых, жадных и ленивых — расплата. Сказки развивают фантазию и воображение. В них много уроков добрым молодцам и красным девицам)).</t>
  </si>
  <si>
    <t>Золотые сказки для детей</t>
  </si>
  <si>
    <t>Magical Russian Fairy Tales (illustrated by D. Subbotina)</t>
  </si>
  <si>
    <t>A gift edition of "Magical Russian Fairy Tales" with extraordinary illustrations by Daria Subbotina! Children aged 7-10 will read the book themselves, and toddlers will listen to them performed by their parents. It will be interesting for everyone, as the unique drawings of the artist create a special mood. The collection contains more than twenty fairy tales: "By the pike's command", "Morozko", "The Frog Princess", "Sister Alyonushka and brother Ivanushka", "The Flying Ship", "Little Havroshechka" and others. These fairy tales take place at school. They introduce Russian traditions and the national language, and they feature vivid images of heroes, miracles, and unexpected twists of fate. But always in a fairy tale, good wins over evil. Hardworking, kind, and brave people will be rewarded. Evil, greedy and lazy — payback. Fairy tales develop imagination and imagination. They have a lot of lessons for good fellows and red girls)).</t>
  </si>
  <si>
    <t>https://sentrumbookstore.com/upload/iblock/ec4/tm1blqcjc0h11g8vlbcmmk3a5fyf5z5x/9785042078378.jpg</t>
  </si>
  <si>
    <t>Песни Винни-Пуха и его друзей. СОЮЗМУЛЬТФИЛЬМ. Книжка-панорамка</t>
  </si>
  <si>
    <t>Книжка-панорамка «Союзмультфильм. Песни Винни-Пуха и его друзей» ТМ «УМка» - отличный подарок для маленьких любознаек: - тексты песенок - объёмные изображения-панорамки - твёрдый переплёт - красочные иллюстрации с героями любимого м/ф Эта книжка — красочное издание, которое увлечёт малыша яркими иллюстрациями с любимыми героями мультфильма. Твёрдый переплёт гарантирует долговечность, а объёмные изображения-панорамки создают эффект «оживления» персонажей — словно герои спрыгивают со страниц, оживляя знакомые сцены из мультфильма. Тексты весёлых песенок приглашают ребёнка не просто читать, но и петь вместе с родителями, развивая музыкальный слух и речь. Это издание можно использовать для организации игр-представлений, что стимулирует воображение, тренирует память и помогает малышу учиться выразительно передавать эмоции. Чтение книжки-панорамки ТМ «УМка» и игра с ней способствуют развитию: - образного и логического мышления - визуального восприятия - внимания - памяти - мелкой моторики Объём: 8 стр. Материал: картон. Рекомендовано детям младшего дошкольного возраста.</t>
  </si>
  <si>
    <t>Songs of Winnie the Pooh and his friends. SOYUZMULTFILM. Panorama book</t>
  </si>
  <si>
    <t>Panorama book "Soyuzmultfilm. Songs of Winnie the Pooh and his friends by TM UMka is a great gift for little curious people: - lyrics - three-dimensional images-panoramas - hardcover - colorful illustrations with the characters of your favorite movie This book is a colorful edition that will captivate your child with vivid illustrations with your favorite cartoon characters. The hardcover guarantees durability, and the three-dimensional panoramic images create the effect of "animating" the characters — as if the characters jump off the pages, reviving familiar cartoon scenes. The lyrics of the funny songs invite the child not only to read, but also to sing with his parents, developing a musical ear and speech. This edition can be used to organize performance games, which stimulates the imagination, trains memory and helps the child learn to express emotions expressively. Reading the panorama book of TM "UMka" and playing with it contribute to the development of: - imaginative and logical thinking - visual perception - attention - memory - fine motor skills Volume: 8 pages. Material: cardboard. Recommended for children of primary preschool age.</t>
  </si>
  <si>
    <t>https://sentrumbookstore.com/upload/iblock/91c/0k276cdc49waqn5h64julsgdaarkvog8/9785506112549.jpg</t>
  </si>
  <si>
    <t>Первая книга малыша. Энциклопедия. 1000 картинок</t>
  </si>
  <si>
    <t>Основанная на современных методиках раннего развития книга познакомит ребенка с окружающим миром, даст навыки чтения и счета, разовьет внимание и мышление. В ней более 1000 цветных фотографий животных, машин, овощей, фруктов и бытовых предметов, более 600 развивающих вопросов и заданий, более 50 базовых тем для обсуждения! Она позволит провести с ребенком десятки потрясающих, таких нужных ему занятий и ненавязчиво обучит его всему необходимому.</t>
  </si>
  <si>
    <t>The kid's first book. Encyclopedia. 1000 images</t>
  </si>
  <si>
    <t>Based on modern methods of early development, the book will introduce the child to the world around him, give him reading and counting skills, develop attention and thinking. It contains more than 1,000 color photographs of animals, cars, vegetables, fruits and household items, more than 600 educational questions and tasks, and more than 50 basic topics for discussion! She will allow you to spend dozens of amazing, necessary activities with your child and unobtrusively teach him everything he needs.</t>
  </si>
  <si>
    <t>https://sentrumbookstore.com/upload/iblock/5a5/14vv9x6flxj0uac9hwta993hgoxvq501/9785353119777.jpg</t>
  </si>
  <si>
    <t>Букварь. Учим буквы. СОЮЗМУЛЬТФИЛЬМ. Любимая библиотека</t>
  </si>
  <si>
    <t>Книга «Букварь. Учим буквы и слоги» ТМ «УМка» станет прекрасным обучающим подарком для ребёнка: - крупные буквы - красочное оформление - соответствует ФГОС - рекомендовано логопедами для первого обучения чтению - твёрдый переплёт - удобный компактный формат</t>
  </si>
  <si>
    <t>The primer. We learn letters. SOYUZMULTFILM. Favorite library</t>
  </si>
  <si>
    <t>The book "ABC book. Learning letters and syllables" TM "UMka" will be a wonderful educational gift for a child: - large letters - colorful design - complies with the Federal State Educational Standard - recommended by speech therapists for the first learning to read - hardcover - convenient compact format</t>
  </si>
  <si>
    <t>https://sentrumbookstore.com/upload/iblock/458/3j8jp4p15ikv3spee6898zt1jliblf9j/9785506115410.jpg</t>
  </si>
  <si>
    <t>Kids' Comics and Graphic Novels</t>
  </si>
  <si>
    <t>Верн, Жюль, Кобленс, Жан-Мишель</t>
  </si>
  <si>
    <t>Вокруг света за 80 дней в комиксах</t>
  </si>
  <si>
    <t>Состоятельный джентльмен Филеас Фогг бросает вызов самому времени, решаясь на дерзкое предприятие — обогнуть земной шар всего за восемьдесят дней. Скептики лишь усмехаются, но Фогг непоколебим: не сомневаясь в успехе, он ставит на кон всё своё состояние. Вместе с преданным и находчивым французским камердинером Паспарту он пускается в головокружительное путешествие по странам и континентам. И каждая их минута на вес золота. Знакомая история? Конечно, это бессмертная классика Жюля Верна — «Вокруг света за 80 дней»! Но перед вами — уникальное издание, объединившее бессмертную классику приключенческой литературы и изысканное искусство графического романа. «Вокруг света за 80 дней в комиксах» в пересказе Жана-Мишеля Кобленса с потрясающими иллюстрациями Юна Локара — это не просто буквальная адаптация знаменитого романа Жюля Верна, а его яркое, современное и очень красивое переосмысление. Жан-Мишель Кобленс бережно сохранил дух первоисточника и сделал его доступным для современного читателя, не потеряв при этом изначального обаяния и юмора. Динамичные диалоги и остроумные реплики героев, знаменитая невозмутимость Фогга и трогательная непосредственность Паспарту переданы идеально. Графический формат помогает воспринимать историю динамично и эмоционально: путешествие буквально разворачивается перед нашими глазами, а смена стран, культур и событий создаёт ощущение непрерывного движения. Читатель словно сам становится попутчиком в этой безумной гонке со временем, переживая за каждый потерянный и выигранный час. Особую ценность этому изданию придают дополнительные материалы, которые превращают книгу из просто комикса в настоящий познавательный атлас эпохи. После захватывающей истории вас ждёт увлекательный документальный раздел «Приключения прогресса». Вы узнаете, как бурно развивались технологии в XIX веке: строительство трансконтинентальных железных дорог, золотой век пароходов, открытие Суэцкого канала. Здесь же можно найти биографию самого Жюля Верна, интересные факты о создании романа и о том, как он отразил дух стремительно меняющегося мира. Книга становится не просто развлечением, а настоящим источником знаний.</t>
  </si>
  <si>
    <t>Verne, Jules, Coblens, Jean-Michel</t>
  </si>
  <si>
    <t>Around the World in 80 Days in comics</t>
  </si>
  <si>
    <t>Wealthy gentleman Phileas Fogg defies time itself by embarking on a daring venture to circumnavigate the globe in just eighty days. Skeptics just grin, but Fogg is adamant: not doubting success, he puts his entire fortune on the line. Together with the devoted and resourceful French valet Passepartout, he embarks on a dizzying journey across countries and continents. And every minute of them is worth its weight in gold. A familiar story? Of course, this is the immortal classic by Jules Verne — "Around the World in 80 Days"! But here is a unique publication that combines the immortal classics of adventure literature and the exquisite art of the graphic novel. "Around the World in 80 Days in Comics" retold by Jean-Michel Coblens with stunning illustrations by Yun Lokar is not just a literal adaptation of the famous novel by Jules Verne, but its vivid, modern and very beautiful reinterpretation. Jean-Michel Coblens carefully preserved the spirit of the original source and made it accessible to the modern reader, without losing its original charm and humor. The dynamic dialogues and witty remarks of the characters, Fogg's famous equanimity and Passepartout's touching spontaneity are perfectly conveyed. The graphic format helps us to perceive history dynamically and emotionally: the journey literally unfolds before our eyes, and the change of countries, cultures and events creates a sense of continuous movement. It's as if the reader himself becomes a traveling companion in this insane race against time, worrying about every lost and won hour. Additional materials that turn the book from just a comic book into a real educational atlas of the era add special value to this edition. After the exciting story, you will find a fascinating documentary section "Adventures of Progress". You will learn about the rapid development of technology in the 19th century: the construction of transcontinental railways, the golden age of steamships, and the opening of the Suez Canal. Here you can also find a biography of Jules Verne himself, interesting facts about the creation of the novel and how it reflected the spirit of a rapidly changing world. The book becomes not just entertainment, but a real source of knowledge.</t>
  </si>
  <si>
    <t>https://sentrumbookstore.com/upload/iblock/dcf/w2lfgonrm25hcvv2kfra8w8js0wqfefh/9785907793712.jpg</t>
  </si>
  <si>
    <t>Гибер, Эмманюэль, Бутаван, Марк</t>
  </si>
  <si>
    <t>Ариоль. Не тронь теленка!: комикс</t>
  </si>
  <si>
    <t>«Ариоль» — это серия веселых комиксов о повседневной жизни маленького ослика и его лучшего друга, непослушного, но очень симпатичного поросенка. Они вместе ходят в школу, вместе ездят на каникулы, вместе играют и вместе валяют дурака. Их придумал Эмманюэль Гибер, один из наиболее авторитетных французских комиксистов, обладатель премии Рене Госинни за сценарное мастерство, а нарисовал известный детский иллюстратор Марк Бутаван.</t>
  </si>
  <si>
    <t>Бумкнига</t>
  </si>
  <si>
    <t>Guibert, Emmanuel, Butavan, Mark</t>
  </si>
  <si>
    <t>Ariol. Don't touch the calf!: comic book</t>
  </si>
  <si>
    <t>"Ariol" is a series of funny comics about the daily life of a little donkey and his best friend, a naughty but very cute piglet. They go to school together, go on vacations together, play together, and fool around together. They were created by Emmanuel Guibert, one of the most respected French comics artists, winner of the Rene Gosinny Prize for screenwriting, and drawn by the famous children's illustrator Marc Boutavan.</t>
  </si>
  <si>
    <t>https://sentrumbookstore.com/upload/iblock/50a/ofwjusrxl52kk9ub082a9mgwopad5mgk/9785908139007.jpg</t>
  </si>
  <si>
    <t>Ариоль. Нафта говорит Лай-лай-лайА: комикс</t>
  </si>
  <si>
    <t>«Ариоль» — это серия весёлых комиксов о повседневной жизни маленького ослика и его лучшего друга, непослушного, но очень симпатичного поросёнка. Они вместе ходят в школу, вместе ездят на каникулы, вместе играют и вместе валяют дурака. Их придумал Эмманюэль Гибер, один из наиболее авторитетных французских комиксистов, обладатель премии Рене Госинни за сценарное мастерство, а нарисовал известный детский иллюстратор Марк Бутаван. Нафталина — лучшая подруга Петулы. Они неразлучны… но очень разные, как Ариоль с Рамоно! В этой книге Петула и Нафталина устроят караоке-шоу под зажигательный ритм любимого хита «Всё пучко-о-ом!». А ещё у них случится небольшая размолвка, о которой, впрочем, они обе скоро забудут. Ну да, в жизни не всегда всё пучко-о-ом!</t>
  </si>
  <si>
    <t>Ariol. Nafta says Lai-lai-laiA: a comic</t>
  </si>
  <si>
    <t>"Ariol" is a series of funny comics about the daily life of a little donkey and his best friend, a naughty but very cute piglet. They go to school together, go on vacations together, play together, and fool around together. They were created by Emmanuel Guibert, one of the most respected French comics artists, winner of the Rene Gosinny Prize for screenwriting, and drawn by the famous children's illustrator Marc Boutavan. Naphthalina is Petula's best friend. They are inseparable... but very different, like Ariol and Ramono! In this book, Petula and Naftalina will arrange a karaoke show to the rousing rhythm of their favorite hit "Everything is Cool!". They will also have a small disagreement, which, however, they will both soon forget about. Well, yes, in life everything is not always a bundle!</t>
  </si>
  <si>
    <t>https://sentrumbookstore.com/upload/iblock/383/fgbhm2u2ry9kk40r5axoca322rnjj2gu/9785908139014.jpg</t>
  </si>
  <si>
    <t>Ариоль. Наш старый блохастик!: комикс</t>
  </si>
  <si>
    <t>"Ариоль" - это серия весёлых комиксов о повседневной жизни маленького ослика и его лучшего друга, непослушного, но очень симпатичного поросёнка. Они вместе ходят в школу, вместе ездят на каникулы, вместе играют и вместе валяют дурака. Их придумал Эмманюэль Гибер, один из наиболее авторитетных французских комиксистов, обладатель премии Рене Госинни за сценарное мастерство, а нарисовал известный детский иллюстратор Марк Бутаван. Когда ещё рассказывать историю пса по имени Один-восемь, как не в 18 томе приключений Ариоля? Вы ведь помните, кто такой Один-восемь? Ну конечно, это же собака дедушки Тотоля и бабушки Оселии! Ко мне, малыш! Сюда! Один-восемь, к ноге! Дай лапу! Лапу дай, тебе говорят! Апорт! Рядом! Служить! Э-э... нет. Вы уж простите, но Один-восемь выполняет только одну команду. Причём до того, как она прозвучит: "Лежать!"</t>
  </si>
  <si>
    <t>Ariol. Our old fleabag!: comic book</t>
  </si>
  <si>
    <t>"Ariol" is a series of funny comics about the daily life of a little donkey and his best friend, a naughty but very cute piglet. They go to school together, go on vacations together, play together, and fool around together. They were created by Emmanuel Guibert, one of the most respected French comics artists, winner of the Rene Gosinny Prize for screenwriting, and drawn by the famous children's illustrator Marc Boutavan. When else is there to tell the story of a dog named One-eight, if not in volume 18 of the adventures of Ariol? Do you remember who One-eight is? Of course, it's Grandpa Totol's and Grandma Oselia's dog! Come to me, baby! Over here! One-eight, to the foot! Give me a paw! Give me a paw, I tell you! Aport! Nearby! Serve! Uh... no. I'm sorry, but One-eight only executes one command. And before she says, "Stay down!"</t>
  </si>
  <si>
    <t>https://sentrumbookstore.com/upload/iblock/f92/vqhqbub3fi0w3qpb8ipncb7j1v3x63lw/9785908139038.jpg</t>
  </si>
  <si>
    <t>Ариоль. Суперский летний лагерь: комикс</t>
  </si>
  <si>
    <t>"Ариоль" - это серия весёлых комиксов о повседневной жизни маленького ослика и его лучшего друга, непослушного, но очень симпатичного поросёнка. Они вместе ходят в школу, вместе ездят на каникулы, вместе играют и вместе валяют дурака. Их придумал Эмманюэль Гибер, один из наиболее авторитетных французских комиксистов, обладатель премии Рене Госинни за сценарное мастерство, а нарисовал известный детский иллюстратор Марк Бутаван. Ура, долгожданные каникулы! Ариоль вместе с одноклассниками и мсье Лебарбосом отправляется в южный городочек Шикар-д'Ос-сюр-мер в летний лагерь. Впереди ждут насыщенные деньки: парусная регата, экскурсия в древние арены Монпиньоля, поездка на ферму экопродуктов, танцы и даже признание Ариоля в любви (вот это да!). Скорей запрыгивайте в автобус мадам Рюффек и не забудьте солнцезащитный крем!</t>
  </si>
  <si>
    <t>Ariol. Super Summer Camp: The Comic</t>
  </si>
  <si>
    <t>"Ariol" is a series of funny comics about the daily life of a little donkey and his best friend, a naughty but very cute piglet. They go to school together, go on vacations together, play together, and fool around together. They were created by Emmanuel Guibert, one of the most respected French comics artists, winner of the Rene Gosinny Prize for screenwriting, and drawn by the famous children's illustrator Marc Boutavan. Hooray, long-awaited holidays! Ariol, along with her classmates and Monsieur Lebarbos, goes to the southern town of Chicard-d'os-sur-Mer for a summer camp. There are eventful days ahead: a sailing regatta, an excursion to the ancient arenas of Montpellier, a trip to the farm of eco-products, dancing and even Ariol's declaration of love (wow!). Hop on Madame Ruffeck's bus as soon as possible and don't forget your sunscreen!</t>
  </si>
  <si>
    <t>https://sentrumbookstore.com/upload/iblock/dc6/goamlhajt4ye55v7z48vq9cklu7984xm/9785908139021.jpg</t>
  </si>
  <si>
    <t>Казнов, К., Маршаль, А.</t>
  </si>
  <si>
    <t>Мифята.Т.11.Представляют:Древнеегипетская Мифология</t>
  </si>
  <si>
    <t>Итак, наши мифята снова отправляются в путешествие. На сей раз их путь лежит к берегам Нила, в страну тысячи богов и богинь, туда, где плодородная земля граничит с безжалостной пустыней, где храмы и пирамиды каждый день встречают солнечную ладью бога Ра, а тишину гробниц и некрополей охраняют божественные стражи. Иными словами, нас ждет увлекательное путешествие в царство фараонов — Древний Египет! На страницах книги вы узнаете о многих сторонах древнеегипетской жизни, начиная от возвышенных и заканчивая самыми что ни на есть практическими. Авторы умело используют смешанный подход к подаче информации: развороты комикса соседствуют здесь с историческими справками и поясняющими блоками. Вместе с мифятами вы познакомитесь с обширным пантеоном египетских богов и уникальной географией Египта, вся жизнь которого строилась вокруг великой реки — Нила. Вас ждет увлекательный экскурс в самые разные сферы древнеегипетской жизни: строительство, письменность, искусство, мифы, легенды, сказки... Особое внимание уделено такой важной для древних египтян теме, как загробная жизнь. Кроме того, книга в общих чертах рассказывает о египтологии и тех людях, которые заложили основы этой науки, совершили потрясающие открытия и помогли миру увидеть красоту древней цивилизации.</t>
  </si>
  <si>
    <t>Комиксы</t>
  </si>
  <si>
    <t>Kaznov, K., Marshal, A.</t>
  </si>
  <si>
    <t>Kittens.Vol. 11.They represent:Ancient Egyptian Mythology</t>
  </si>
  <si>
    <t>So, our kittens are going on a journey again. This time, their path lies to the banks of the Nile, to the land of a thousand gods and goddesses, where the fertile land borders the ruthless desert, where temples and pyramids greet the solar boat of the god Ra every day, and the silence of tombs and necropolises is guarded by divine guards. In other words, we are waiting for an exciting journey to the kingdom of the pharaohs — Ancient Egypt! On the pages of the book, you will learn about many aspects of ancient Egyptian life, ranging from the sublime to the most practical. The authors skillfully use a mixed approach to presenting information: comic book spreads are juxtaposed here with historical references and explanatory blocks. Together with the boys, you will get acquainted with the vast pantheon of Egyptian gods and the unique geography of Egypt, whose whole life was built around the great river Nile. You will have a fascinating excursion into the most diverse spheres of ancient Egyptian life: construction, writing, art, myths, legends, fairy tales... Special attention is paid to such an important topic for the ancient Egyptians as the afterlife. In addition, the book tells in general terms about Egyptology and those people who laid the foundations of this science, made amazing discoveries and helped the world see the beauty of an ancient civilization.</t>
  </si>
  <si>
    <t>https://sentrumbookstore.com/upload/iblock/3ca/28jxx4apmse1dlspuhrx9mikrw5b29ji/9785907793897.jpg</t>
  </si>
  <si>
    <t>Таскунова, Светлана</t>
  </si>
  <si>
    <t>Всё о футболе в комиксах</t>
  </si>
  <si>
    <t>Этот комикс будет интересен и детям, и взрослым! Живая и увлекательная история футбола с момента его возникновения и до сегодняшнего дня, которую вам расскажут знатоки: мистер Мяч, бутсы, ворота, сиденье со стадиона, свисток судьи и кубок Лиги чемпионов. Вы узнаете, как устроен профессиональный футбольный клуб и спортивные федерации, например УЕФА, как менялись со временем правила игры, экипировка спортсменов, тактические схемы. Увидите поворотные моменты в истории футбола, а ещё вас ждёт знакомство с самыми знаменитыми игроками и рассказ о легендарных матчах.</t>
  </si>
  <si>
    <t>Taskunova, Svetlana</t>
  </si>
  <si>
    <t>All about football in comics</t>
  </si>
  <si>
    <t>This comic will be interesting for both children and adults! A lively and fascinating history of football from its inception to the present day, which will be told to you by experts: Mr. Ball, boots, goal, seat from the stadium, referee's whistle and the Champions League cup. You will learn how a professional football club and sports federations, such as UEFA, work, how the rules of the game, athletes' equipment, and tactical schemes have changed over time. You will see turning points in the history of football, and you will also get to know the most famous players and tell about legendary matches.</t>
  </si>
  <si>
    <t>https://sentrumbookstore.com/upload/iblock/aea/a8wc5qecimx858rdtok008253z0jxx94/9785907793910.jpg</t>
  </si>
  <si>
    <t>Франкфор, Джереми, Эрджи</t>
  </si>
  <si>
    <t>Вселенная. Комикс-путешествие в астрофизику: комикс</t>
  </si>
  <si>
    <t>Космолог Селеста спасает лауреата Нобелевской премии по физике Мишеля Майора (открывшего первую экзопланету, обращающуюся вокруг похожей на Солнце звезды) от назойливых поклонников. Вместе они отправляются в прошлое, чтобы встретиться с великими физиками и открыть принципы, управляющие Вселенной — от гравитационных волн до теории относительности. Однажды Ньютон сказал: «Я увидел дальше остальных, потому что взобрался на плечи гигантов». Эту фразу можно применить ко всем знаменитым учёным. Крупный формат, плотная бумага. Громкое название «Большой взрыв» вводит в заблуждение: на самом деле никакого взрыва не было. Кстати, сами космологи предпочитают термин «Большой старт». Не было никакой гигантской «бомбы из материи», которая терпеливо ждала зарождения Вселенной. . . Не было ничего — даже крошечного атома материи. СОВСЕМ НИЧЕГО. И вдруг, 13,7 миллиарда лет назад Вселенная родилась.</t>
  </si>
  <si>
    <t>Терапевтические сказки</t>
  </si>
  <si>
    <t>Frankfort, Jeremy, Ergi</t>
  </si>
  <si>
    <t>Universe. Comics-A Journey into astrophysics: a comic</t>
  </si>
  <si>
    <t>Cosmologist Celeste saves Nobel Prize-winning physicist Michel Mayor (who discovered the first exoplanet orbiting a sun-like star) from annoying fans. Together they travel back in time to meet great physicists and discover the principles governing the universe, from gravitational waves to the theory of relativity. Newton once said: "I saw further than the others because I climbed on the shoulders of giants." This phrase can be applied to all famous scientists. Large format, thick paper. The big name "Big Bang" is misleading: in fact, there was no explosion. By the way, cosmologists themselves prefer the term "Big Launch". There was no giant "bomb of matter" that was patiently waiting for the birth of the universe. . . There was nothing, not even a tiny atom of matter. NOTHING AT ALL. And suddenly, 13.7 billion years ago, the universe was born.</t>
  </si>
  <si>
    <t>https://sentrumbookstore.com/upload/iblock/62e/0shu4lsnif58bfgy1i5q1w5agsqt9xhm/9785006304369.jpg</t>
  </si>
  <si>
    <t>Teen Graphic Novels</t>
  </si>
  <si>
    <t>R.C</t>
  </si>
  <si>
    <t>Дневник Палаты по уголовным делам. Том 1</t>
  </si>
  <si>
    <t>Первый том популярной маньхуа «Дневник Палаты по уголовным делам»!Более 3 миллиардов прочтений по всему миру!Первоисточник анимационного сериала «Легенда о белом коте»!АННОТАЦИЯВ Палате по уголовным делам нет места беспечности и ошибкам — каждый виновный должен быть наказан! Но что случится, если новым начальником здесь станет… бывший заключенный в обличье кота?! В древней китайской столице Лоянь появился опасный преступник — знаменитый вор Цветочек. Или это кто-то другой, ведь Цветочка никто не видел уже более шестидесяти лет?! С каждым днем дела становятся всё хуже — в темных переулках находят тела знатных жителей столицы. Единственный, кто способен поймать бандита — кот Ли Бин, помощник начальника Палаты по уголовным делам. Вот только ему предстоит решить, стоит ли поимка преступника тех тайн, которые Ли Бин когда-то тщательно скрыл…О КНИГЕ• Первое официальное издание на русском языке известной маньхуа!• По маньхуа снято популярное дунхуа «Легенда о белом коте» (номинант на лучший анимационный телесериал 2023 года в Китае) и одноименная дорама (средняя оценка на Кинопоиске — 7. 7). • Главный герой истории — сварливый белый кот!• Необычная локация — Палата по Уголовным Делам. • Достоверные быт, традиции и культура, а также внутренняя кухня судебной системы Древнего Китая. • Колкая сатира и юмор. • Качественное оформление: твердый переплет, золотая фольга и лак на обложке, офсетная бумага. • Удобный формат (16,2 х 23,5 см). • Серия «Азия. Лучшие вебтуны» — это самые хитовые вебтуны и манхва на твоей книжной полке! Собери идеальную коллекцию!Для фанатов дунхуа «Легенда о белом коте», дорамы «Легенда о белом коте», фильма «Детектив Ди и тайна призрачного пламени», сериала «Офис» (попробуй поработать в канцелярии времен Древнего Китая!). Идеально подойдет подросткам (16+) и взрослым поклонникам вебтунов, манхвы, манги, маньхуа, комиксов, новелл в жанрах детектив, комедия, сатира, фэнтези, мистика, сверхъестественное, приключения, книг про культуру и историю Древнего Китая. Это отличный подарок для друзей и подруг, сына и дочки, девушки и парня, любимого человека, коллеги на любой праздник: День рождения, Новый год, 8 марта, 23 февраля и 14 февраля (День святого Валентина).</t>
  </si>
  <si>
    <t>Азия. Лучшие вебтуны</t>
  </si>
  <si>
    <t>Diary of the Criminal Cases Chamber. Volume 1</t>
  </si>
  <si>
    <t>The first volume of the popular Manhua "Diary of the Criminal Cases Chamber"!More than 3 billion reads worldwide!The original source of the animated series "The Legend of the White Cat"!ANNOTATIONS There is no place for carelessness and mistakes in the Criminal Cases Chamber — every guilty person must be punished! But what happens if the new boss here is... an ex-prisoner in the guise of a cat?! A dangerous criminal has appeared in the ancient Chinese capital of Luoyang — the famous Flower thief. Or is it someone else, because no one has seen the Flower for more than sixty years?! Things are getting worse every day — the bodies of prominent residents of the capital are being found in dark alleys. The only one who is able to catch the bandit is Li Bin the cat, assistant to the head of the Criminal Cases Chamber. But he has to decide whether the capture of the criminal is worth the secrets that Li Bin once carefully hid ... ABOUT THE BOOK• The first official Russian-language edition of the famous Manhua!• The popular Donghua "Legend of the White Cat" (a nominee for the best animated television series in 2023 in China) and the drama of the same name were shot in Manhua (the average rating on Kinopoisk is 7.7). • The main character of the story is a grumpy white cat!• An unusual location is the Criminal Cases Chamber. • Authentic way of life, traditions and culture, as well as the internal cuisine of the judicial system of Ancient China. • Sharp satire and humor. • High-quality design: hardcover, gold foil and lacquer on the cover, offset paper. • Convenient format (16.2 x 23.5 cm). • The series "Asia. The best webtoons" are the most hit webtoons and manhwa on your bookshelf! Make the perfect collection!For fans of Donghua, "The Legend of the White Cat", the drama "The Legend of the White Cat", the film "Detective Dee and the Mystery of the ghost flame", the TV series "The Office" (try to work in the office of Ancient China!). It is ideal for teenagers (16+) and adult fans of webtoons, manga, manga, Manhua, comics, novels in the genres of detective, comedy, satire, fantasy, mystery, supernatural, adventure, books about the culture and history of Ancient China. This is a great gift for friends and girlfriends, son and daughter, girlfriend and boyfriend, loved one, colleague on any holiday: Birthday, New Year, March 8, February 23 and February 14. (Valentine's Day).</t>
  </si>
  <si>
    <t>https://sentrumbookstore.com/upload/iblock/93b/b5vmkf7awl332asikwstj7m5ih452xf4/9785389289512.jpg</t>
  </si>
  <si>
    <t>Амандин, Делоне</t>
  </si>
  <si>
    <t>Киты</t>
  </si>
  <si>
    <t>Киты — самые большие млекопитающие и одни из самых загадочных с уществ на планете. Эта книга приглашает читателя в захватывающее путешествие по Ми ровому океану от ледяных вод Арктики до тропических морей. Вы узнаете, какие бывают киты, за чем они поют, как спят, охотятся и воспитывают детёнышей и какую роль играют в экосистеме планеты. Научные факты, древние мифы и современные исследования создают цельный портрет чутких великанов — разумных, социальных и уязвимых, чья судьба во многом зависит от человека.</t>
  </si>
  <si>
    <t>Amandine, Delaunay</t>
  </si>
  <si>
    <t>Whales</t>
  </si>
  <si>
    <t>Whales are the largest mammals and one of the most mysterious creatures on the planet. This book invites the reader to an exciting journey across the Pacific Ocean from the icy waters of the Arctic to the tropical seas. You will learn about whales, what they sing for, how they sleep, hunt and raise their young, and what role they play in the ecosystem of the planet. Scientific facts, ancient myths, and modern research create a seamless portrait of empathetic giants — intelligent, social, and vulnerable, whose fate largely depends on humans.</t>
  </si>
  <si>
    <t>https://sentrumbookstore.com/upload/iblock/7d2/cevzmeturr3bhntz22sdojzwdq504b54/9785605474586.jpg</t>
  </si>
  <si>
    <t>Снежная королева (илл. Галя Зинько)</t>
  </si>
  <si>
    <t>Самая длинная, самая зимняя, самая таинственная и философская сказка-притча Ганса Христиана Андерсена известна уже многим поколениями людей. Но от этого не становится менее значимой и любимой читателями по всему миру. Эта трогательная история — лучший способ поговорить с детьми об извечной борьбе добра со злом, о всемогущем милосердии и сострадании, о неизбежности испытаний и препятствий на пути к искренней и настоящей любви. Галя Зинько — обладательница престижных книжных премий и наград, одна из самых востребованных художниковиллюстраторов. Она известна и любима во всем мире. Узнаваемый стиль её иллюстраций сама художница определяет как "сказочный реализм".</t>
  </si>
  <si>
    <t>The Snow Queen (Galya Zinko)</t>
  </si>
  <si>
    <t>The longest, most wintry, most mysterious and philosophical fairy tale-the parable of Hans Christian Andersen has been known for many generations of people. But this does not make it any less significant and beloved by readers around the world. This touching story is the best way to talk to children about the eternal struggle between good and evil, about almighty mercy and compassion, about the inevitability of trials and obstacles on the way to sincere and true love. Galya Zinko is the winner of prestigious book prizes and awards, one of the most sought—after illustrators. She is known and loved all over the world. The artist herself defines the recognizable style of her illustrations as "fabulous realism."</t>
  </si>
  <si>
    <t>https://sentrumbookstore.com/upload/iblock/5e4/nmcdaxzerkjcn1dscfygs3ymyizjaowc/9785171890209.jpg</t>
  </si>
  <si>
    <t>Барбалья, Алессандро</t>
  </si>
  <si>
    <t>Шах и мат среди звёзд</t>
  </si>
  <si>
    <t>Тито двенадцать лет и, пока его родители изучают тайны Вселенной, он пытается постичь земные истины. Порой это бывает непросто. Ведь даже его математический разум не всегда может упорядочить хаос, что царит вокруг. С тех пор как мама Тито улетела на «Новом Вояджере» к далёким звёздам, папа Тито днями напролет сидит, уткнувшись в книгу, не замечая ничего вокруг. Их мир погрузился в вязкую тишину, которую нарушают лишь выходки Вики, подруги Тито, и лазанья бабушки Ирмы. Чтобы встряхнуть папу Тито и обратить его внимание на мир вокруг, Вики тайно записывает его на шахматный турнир, хотя тот не только не умеет играть, но и не выходит из дома. На помощь Тито и Вики приходит эксцентричный сосед дедушка Механик – мастер на все руки, похожий на Эйнштейна и способный починить что угодно «за 38 секунд». Но по мере приближения турнира становится ясно: никто не готов говорить Тито правду о том, что на самом деле случилось с его мамой. За роман «Шах и мат среди звезд» Алессандро Барбалья был удостоен Национальной премии Strega Ragazze e Ragazzi. Это книга не о шахматах как о битве, а об умении видеть жизнь как большую шахматную партию, где даже после самой тяжелой потери можно найти правильный ход. Сквозь метафору звездного неба и черно-белых клеток Алессандро Барбалья рассказывает историю о дружбе, взрослении и мужестве, которое нужно не для победы, а для того, чтобы просто жить дальше.</t>
  </si>
  <si>
    <t>Barbaglia, Alessandro</t>
  </si>
  <si>
    <t>Checkmate among the stars</t>
  </si>
  <si>
    <t>Tito is twelve years old, and while his parents are exploring the mysteries of the universe, he is trying to comprehend earthly truths. Sometimes it can be difficult. After all, even his mathematical mind cannot always sort out the chaos that reigns around. Ever since Tito's mom flew away on the New Voyager to the distant stars, Tito's dad has been sitting with his face buried in a book for days on end, not noticing anything around him. Their world has plunged into a viscous silence, which is broken only by the antics of Vicky, Tito's girlfriend, and Grandmother Irma's lasagna. To shake up Papa Tito and draw his attention to the world around him, Vicky secretly enrolls him in a chess tournament, although he not only does not know how to play, but also does not leave the house. Tito and Vicky are helped by an eccentric neighbor, Grandpa Mechanic, a jack–of-all-trades who looks like Einstein and is able to fix anything "in 38 seconds." But as the tournament gets closer, it becomes clear that no one is ready to tell Tito the truth about what really happened to his mom. Alessandro Barbaglia was awarded the Strega Ragazze e Ragazzi National Prize for his novel Checkmate among the Stars. This book is not about chess as a battle, but about the ability to see life as a big chess game, where even after the heaviest loss you can find the right move. Through the metaphor of the starry sky and black-and-white cages, Alessandro Barbaglia tells a story about friendship, growing up and the courage that is needed not to win, but just to move on.</t>
  </si>
  <si>
    <t>https://sentrumbookstore.com/upload/iblock/a0a/sr0uc6yvva0002e776q4tw3g0c7ys7ci/9785001678434.jpg</t>
  </si>
  <si>
    <t>Братти, Роберто</t>
  </si>
  <si>
    <t>Лионель Месси: легенда футбола</t>
  </si>
  <si>
    <t>Лионель Месси — один из лучших футболистов всех времён. Чемпион мира, двукратный обладатель Кубка Америки, олимпийский чемпион. Восьмикратный обладатель "Золотого мяча" и шестикратный — "Золотой бутсы". Его имя знает весь мир. А перед его талантом преклонялся даже легендарный Диего Марадона. Сейчас он — живая легенда футбола. Но когда-то Лео был обычным мальчишкой из аргентинского города Росарио, который целыми днями гонял мяч во дворе с друзьями. В 11 лет ему сказали, что, возможно, его мечта стать футболистом никогда не сбудется: врачи обнаружили у него дефицит гормона роста, он был слишком маленьким для этого вида спорта. Предстояло трудное и дорогостоящее лечение, он был ниже и слабее других ребят, но любил футбол так сильно, что не сдавался ни на минуту… И стал лучшим из лучших!</t>
  </si>
  <si>
    <t>Grandissimi. Величайшие люди в истории</t>
  </si>
  <si>
    <t>Bratti, Roberto</t>
  </si>
  <si>
    <t>Lionel Messi: Football legend</t>
  </si>
  <si>
    <t>Lionel Messi is one of the best footballers of all time. World champion, two-time America's Cup winner, Olympic champion. He is an eight—time winner of the Golden Ball and a six-time winner of the Golden Boot. The whole world knows his name. And even the legendary Diego Maradona worshiped his talent. Now he is a living legend of football. But once upon a time Leo was an ordinary boy from the Argentine city of Rosario, who spent his days chasing a ball in the yard with his friends. At the age of 11, he was told that perhaps his dream of becoming a football player would never come true: doctors discovered he had a growth hormone deficiency, he was too young for this sport. It was going to be a difficult and expensive treatment, he was shorter and weaker than the other guys, but he loved football so much that he did not give up for a minute ... And became the best of the best!</t>
  </si>
  <si>
    <t>https://sentrumbookstore.com/upload/iblock/38b/yn2rbr6ykne83e2oo61jqycs293lq32y/9785171867171.jpg</t>
  </si>
  <si>
    <t>Булычев, Кир</t>
  </si>
  <si>
    <t>Чулан Синей Бороды. Драконозавр. Приключения Алисы</t>
  </si>
  <si>
    <t>Новинка в серии «Детская библиотека. Большие книги» от издательства «Азбука» — восьмой сборник историй о приключениях Алисы Селезнёвой и её друзей Пашки Гераскина, Аркаши Сапожкова и Ричарда Темпеста! Это заключительная книга самого популярного цикла Кира Булычёва — «Приключения Алисы». Алисе Селезнёвой предстоит выполнить школьное задание – выбрать тайну из прошлого и разгадать её, конечно же, отправившись в другую эпоху с помощью машины времени. Но где найти достойную тайну? Возможно, на складе Института времени, прозванном чуланом Синей Бороды. Ведь именно там хранятся опасные и загадочные предметы, привезённые из экспедиций в прошлое: треуголка Наполеона, меч короля Артура и черепаха из самой Атлантиды. А разгадав все тайны, Алиса познакомится с настоящим огнедышащим динозавром и поможет юным принцам Тауэра. Ведь эта храбрая девочка просто не может без приключений!Сборник придётся по душе всем ценителям творчества Кира Булычева и коллекционерам книг о гостье из будущего. Любимые не одним поколением читателей истории дополнены чудесными иллюстрациями Марка Лисогорского и Левона Хачатряна. В сборник вошли повести «Чулан Синей Бороды», «Драконозавр» и «Принцы в башне». Кир Булычев — обладатель Государственной премии СССР (1982) за сценарии к фильмам «Через тернии к звездам» и «Тайна Третьей планеты», лауреат международной премии в области фантастической литературы имени Аркадия и Бориса Стругацких 2000 и 2004 годов, а также Российской литературной премии имени Александра Грина за серию повестей об Алисе Селезневой. Алиса Селезнева — одна из самых узнаваемых героинь в советской литературе. На историях об ее удивительных путешествиях выросло не одно поколение, да и сейчас ими с упоением зачитываются дети и взрослые. Неудивительно, что произведения о девочке, с которой ничего не случится, неоднократно экранизировали: мультфильм «Тайна третьей планеты», телесериал «Гостья из будущего» и кинофильм «Лиловый шар». А в 2024 году в прокат вышел фильм «Сто лет тому вперед». «При всей изобретательности и находчивости Алисы никому в голову не придет приписывать ей черты исключительности: все очарование этого образа в том, что она самая обыкновенная девочка, которой можно подражать». — Литературная газета«Главная особенность и главная привлекательность мира Алисы не в научно-технических диковинах, а в истинно человеческих отношениях между людьми. Здесь каждый каждому друг, товарищ и брат, касается ли это жителей одного города, или разных стран, или даже разных планет». — Всеволод Ревич.</t>
  </si>
  <si>
    <t>Bulychev, Cyrus</t>
  </si>
  <si>
    <t>Bluebeard's closet. The dragonosaurus. Alice's Adventures</t>
  </si>
  <si>
    <t>A novelty in the series "Children's Library. Big Books" from the ABC publishing house is the eighth collection of stories about the adventures of Alice Selezneva and her friends Pashka Geraskin, Arkasha Sapozhkov and Richard Tempest! This is the final book of Kir Bulychev's most popular cycle, Alice's Adventures. Alice Selezneva will have to complete a school assignment – choose a mystery from the past and solve it, of course, by traveling to another era with the help of a time machine. But where to find a worthy secret? Perhaps in the warehouse of the Institute of Time, nicknamed Bluebeard's closet. After all, it is there that dangerous and mysterious objects brought from expeditions to the past are kept: Napoleon's cocked hat, King Arthur's sword and a turtle from Atlantis itself. And after solving all the mysteries, Alice will meet a real fire-breathing dinosaur and help the young princes of the Tower. After all, this brave girl just can't go without adventures!The collection will appeal to all connoisseurs of Kir Bulychev's work and collectors of books about the guest from the future. The stories beloved by more than one generation of readers are complemented by wonderful illustrations by Mark Lisogorsky and Levon Khachatryan. The collection includes the novels "Bluebeard's Closet", "Dragonosaurus" and "Princes in the Tower". Kir Bulychev is the winner of the USSR State Prize (1982) for the screenplays for the films "Through Thorns to the Stars" and "The Secret of the Third Planet", the winner of the Arkady and Boris Strugatsky International Prize in fiction in 2000 and 2004, as well as the Alexander Green Russian Literary Prize for a series of stories about Alice Selezneva. Alisa Selezneva is one of the most recognizable heroines in Soviet literature. More than one generation has grown up on the stories of her amazing travels, and even now they are enthusiastically read by children and adults. It is not surprising that the works about a girl with whom nothing happens have been repeatedly filmed: the cartoon "The Secret of the Third Planet", the television series "Guest from the Future" and the movie "Purple Ball". And in 2024, the film "One Hundred Years Ahead" was released. "For all Alice's ingenuity and resourcefulness, no one would think of attributing to her the features of exclusivity: the whole charm of this image is that she is the most ordinary girl who can be imitated." — Literaturnaya Gazeta"The main feature and main attraction of Alice's world is not in scientific and technical curiosities, but in truly human relations between people. Everyone here is everyone's friend, comrade and brother, whether it concerns residents of the same city, or different countries, or even different planets." — Vsevolod Revich.</t>
  </si>
  <si>
    <t>https://sentrumbookstore.com/upload/iblock/99a/3d0f2ldxray71pz6kvnhdle4w2zv2lhf/9785389326095.jpg</t>
  </si>
  <si>
    <t>Верн, Жюль</t>
  </si>
  <si>
    <t>Вокруг света за 80 дней (илл. В. Канивца)</t>
  </si>
  <si>
    <t>ВЕЛИКОЛЕПНОЕ ПОДАРОЧНОЕ ИЗДАНИЕ ЗНАМЕНИТОГО ПРИКЛЮЧЕНЧЕСКОГО РОМАНА!Состоятельный лондонец Филеас Фогг поспорил на внушительную сумму, что совершит кругосветное путешествие за 80 дней. Это казалось невероятным! Однако идеально составленный маршрут, надёжный спутник и железная выдержка помогли совершить невозможное. Несмотря на происки загадочного недоброжелателя, Филеас Фогг вернулся в Лондон с победой… и не только! Но о главной награде героя узнают только те, кто прочитает книгу до последней страницы. Несмотря на пролетевшие десятилетия, роман Жюля Верна «Вокруг света за 80 дней» продолжает восхищать тысячи людей во всём мире. Он переведён на десятки языков мира, на основе сюжета созданы 11 полнометражных кинолент, один телесериал и 8 мультфильмов. А одна из самых престижных мировых наград в парусном спорте носит имя автора: кубок Жюля Верна. Известный петербургский художник Владимир Канивец создал великолепные иллюстрации к роману. И даже если вы не готовы прямо сейчас отправиться в реальное путешествие, открывайте книгу — и вас непременно подхватит ветер дальних странствий. Издание подарочного формата. Твёрдый переплёт с блинтовым тиснением и частичным лаком. Плотная бумага. Полноцветные иллюстрации. Чёткий, удобный для чтения шрифт.</t>
  </si>
  <si>
    <t>Золотая полка мировой литературы</t>
  </si>
  <si>
    <t>Verne, Jules</t>
  </si>
  <si>
    <t>Around the world in 80 days (illustrated by V. Kanivets)</t>
  </si>
  <si>
    <t>A MAGNIFICENT GIFT EDITION OF THE FAMOUS ADVENTURE NOVEL!Wealthy Londoner Phileas Fogg has bet an impressive sum that he will circumnavigate the world in 80 days. It seemed incredible! However, a perfectly planned route, a reliable satellite and iron endurance helped to accomplish the impossible. Despite the machinations of a mysterious detractor, Phileas Fogg returned to London with a victory ... and more! But only those who read the book to the last page will know about the main award of the hero. Despite the decades that have passed, Jules Verne's novel "Around the World in 80 Days" continues to delight thousands of people around the world. It has been translated into dozens of languages, and 11 feature films, one television series, and 8 cartoons have been created based on the story. And one of the world's most prestigious awards in sailing bears the author's name: the Jules Verne Cup. The famous St. Petersburg artist Vladimir Kanivets created magnificent illustrations for the novel. And even if you are not ready to embark on a real journey right now, open the book and you will certainly be picked up by the wind of long—distance travel. Gift format edition. The hardcover is embossed with pancake and partially varnished. Thick paper. Full-color illustrations. Clear, easy-to-read font.</t>
  </si>
  <si>
    <t>https://sentrumbookstore.com/upload/iblock/899/045er3wqdvdfbjqvtqeh8w38qlgya9h0/9785042164316.jpg</t>
  </si>
  <si>
    <t>Виталий, Бианки</t>
  </si>
  <si>
    <t>Большая книга сказок</t>
  </si>
  <si>
    <t>Новинка в серии «Большая книга»!«Большая книга сказок» Виталия Бианки с цветными иллюстрациями Марины Белоусовой Виталий Бианки был хорошо знаком с миром живой природы. Именно поэтому его сказочные истории всегда получались не только захватывающими, но и необыкновенно правдивыми. С одной стороны, как натуралист он вложил в них научные знания, а с другой — своими «волшебными» словами смог расколдовать многие тайны природы. В сборник В. В. Бианки вошли произведения о лесе и его обитателях. Познавательные, добрые и поэтичные, как сама природа, они уже несколько десятилетий воспитывают у детей любовь и бережное отношение к миру вокруг нас!О КНИГЕ• 9 рассказов Виталия Бианки под одной обложкой!• Воспитывают в ребёнке любовь к природе и окружающему миру. • Красочные и подробные иллюстрации Марины Белоусовой. • Твёрдая обложка и большой формат (21 х 28,5 см). • Станет прекрасным подарком мальчику или девочке на День рождения или другой праздник благодаря качественному и яркому оформлению. • Для читателей рассказов Константина Паустовского, Михаила Пришвина. Для детей и взрослых, которые любят рассказы о природе, книги о животных, книги о насекомых, отечественную классику, русскую классику, детскую классику, советскую классику для детей.</t>
  </si>
  <si>
    <t>Большая книга</t>
  </si>
  <si>
    <t>Vitaly, Bianchi</t>
  </si>
  <si>
    <t>The Big Book of Fairy Tales</t>
  </si>
  <si>
    <t>A novelty in the "Big Book" series!"The Big Book of Fairy Tales" by Vitaly Bianchi with color illustrations by Marina Belousova, Vitaly Bianchi was well acquainted with the world of wildlife. That is why his fairy-tale stories have always turned out to be not only fascinating, but also extremely true. On the one hand, as a naturalist, he invested scientific knowledge in them, and on the other, with his "magic" words, he was able to unlock many secrets of nature. V. V. Bianchi's collection includes works about the forest and its inhabitants. Informative, kind and poetic, like nature itself, they have been educating children for several decades to love and respect the world around us!ABOUT THE BOOK• 9 short stories by Vitaly Bianchi under one cover!• They bring up a child's love for nature and the world around them. • Colorful and detailed illustrations by Marina Belousova. • Hardcover and large format (21 x 28.5 cm). • It will be a wonderful gift for a boy or girl on a birthday or other holiday due to the high-quality and bright decoration. • For readers of short stories by Konstantin Paustovsky, Mikhail Prishvin. For children and adults who love nature stories, books about animals, books about insects, Russian classics, Russian classics, children's classics, Soviet classics for children.</t>
  </si>
  <si>
    <t>https://sentrumbookstore.com/upload/iblock/08d/cynj66jig0jcz2xmsxr2tmcpwitpi06e/9785389333543.jpg</t>
  </si>
  <si>
    <t>Востоков, Стагислав</t>
  </si>
  <si>
    <t>Коза и великаны</t>
  </si>
  <si>
    <t>Новая книга замечательного детского писателя, натуралиста Станислава Востокова о девочке Соне по прозвищу Коза, сбежавшей из детского дома. Коза бежит в заброшенный поселок, стоящий на краю тундры. Она обожает животных, ее друзьями и собеседниками становятся птицы и звери, уже давно присвоившие себе человеческое жилье. Но кто жил здесь раньше? Что стало с этими людьми?Соня справляется с самостоятельной жизнью, хоть ей и нелегко, а еще исследует открывшийся ей большой мир. И прежде всего тундру – изумительной красоты пространство, где так много манящих тайн и ни души на сотни километров вокруг. Или так только кажется? Она найдет друзей и призвание, но прежде произойдет настоящее чудо.</t>
  </si>
  <si>
    <t>Вот это книга!</t>
  </si>
  <si>
    <t>Vostokov, Stagislav</t>
  </si>
  <si>
    <t>The Goat and the giants</t>
  </si>
  <si>
    <t>A new book by Stanislav Vostokov, a wonderful children's writer and naturalist, about a girl named Sonya, nicknamed Koza, who ran away from an orphanage. A goat runs to an abandoned village on the edge of the tundra. She adores animals, and birds and animals that have long appropriated human habitation become her friends and companions. But who lived here before? What happened to these people?Sonya is coping with an independent life, although it is not easy for her, and she is also exploring the big world that has opened up to her. And above all, the tundra is an amazingly beautiful space where there are so many enticing mysteries and not a soul for hundreds of kilometers around. Or does it just seem that way? She will find friends and a vocation, but first a real miracle will happen.</t>
  </si>
  <si>
    <t>https://sentrumbookstore.com/upload/iblock/136/5u3ksv2rj0qo97emia0jsje9c3wvgvnz/9785437004470.jpg</t>
  </si>
  <si>
    <t>Данилова, Мария</t>
  </si>
  <si>
    <t>Двадцать шестой</t>
  </si>
  <si>
    <t>Москва, вторая половина восьмидесятых: очереди, митинги, кооперативы, гласность. В центре повествования пятеро детей, живущих в Юго-Западном районе Москвы, и их родители — научные сотрудники, инженеры, филолог, номенклатурный работник, участковый педиатр. Пока мальчики и девочки ходят в музыкалку, читают взахлеб, влюбляются, болеют, бунтуют, обретают и теряют друзей, всего за несколько лет страна меняется до неузнаваемости. Привычный мир рушится, и героям выпадает строить новый. Новый роман Марии Даниловой — это теплая, ностальгическая история о взрослении в эпоху перестройки, о пробуждении, надежде, преодолении и обретении свободы. . Мария Данилова — финалист премии имени Крапивина. — «Двадцать шестой» — теплый и ностальгический роман о взрослении в эпоху перестройки. — Это книга о тех, кто успел побывать октябрятами, но уже не должен был обязательно вступать в пионеры, история о пробуждении, надеже, преодолении и обретении свободы. — Первые иномарки, кооперативные кафе, гласность, талоны, перестройка, вкладыши от жевательной резинки и звенящий «двадцать шестой» трамвай за окном. — В оформлении художницы Нины Кузьминой.</t>
  </si>
  <si>
    <t>Люди, которые всегда со мной</t>
  </si>
  <si>
    <t>Danilova, Maria</t>
  </si>
  <si>
    <t>The twenty-sixth</t>
  </si>
  <si>
    <t>Moscow, the second half of the eighties: queues, rallies, cooperatives, glasnost. The story centers on five children living in the Southwestern district of Moscow, and their parents are researchers, engineers, a philologist, a nomenclatural worker, and a district pediatrician. While boys and girls go to the music room, read excitedly, fall in love, get sick, rebel, make and lose friends, in just a few years the country is changing beyond recognition. The familiar world collapses, and the heroes have to build a new one. Maria Danilova's new novel is a warm, nostalgic story about growing up in the era of perestroika, about awakening, hope, overcoming and gaining freedom. . Maria Danilova is a finalist of the Krapivin Prize. — "Twenty—sixth" is a warm and nostalgic novel about growing up in the era of perestroika. — This is a book about those who managed to be Octobrists, but no longer had to become pioneers, a story about awakening, hope, overcoming and gaining freedom. — The first foreign cars, cooperative cafes, glasnost, coupons, perestroika, chewing gum liners and the ringing "twenty-sixth" tram outside the window. — Designed by the artist Nina Kuzmina.</t>
  </si>
  <si>
    <t>https://sentrumbookstore.com/upload/iblock/9ff/qk6uoakiunjifji64onijzz4mlewzilm/9785171699383.jpg</t>
  </si>
  <si>
    <t>Ежевски, Маюми</t>
  </si>
  <si>
    <t>Оригами. От простого к сложному</t>
  </si>
  <si>
    <t>100 моделей оригами с пошаговыми инструкциями для детей и взрослых. Для начинающих и опытных мастеров — от простых фигурок до настоящих шедевров!АННОТАЦИЯОригами — древнее искусство складывания бумаги, которое зародилось в Китае и стало традицией в Японии. Это занимательное и расслабляющее занятие позволяет проявлять оригинальность, просто сгибая лист бумаги. В этой книге представлено сто моделей с пошаговыми инструкциями — от животных и цветов до игрушек и декоративных элементов. Уровни сложности помогут выбрать модель по своему мастерству — испытать силы или получить удовольствие от лёгкого творчества. О КНИГЕ• 100 моделей с пошаговыми инструкциями. • Уровни сложности — от простых до продвинутых. • 208 страниц, цветные иллюстрации. • Твёрдый переплёт, формат 210×280 мм. • Для детей от 0+ и взрослых. • Перевод Екатерины Иванкевич, художник Маюми Ежевски. Для фанатов оригами, бумажного творчества и всех, кто ищет увлекательное хобби для всей семьи. Идеально для детей, родителей, педагогов, воспитателей и всех любителей рукоделия. Отличный подарок на Новый год, День рождения, 1 сентября или любой праздник.</t>
  </si>
  <si>
    <t>Мастерская суперидей</t>
  </si>
  <si>
    <t>Yezhevsky, Mayumi</t>
  </si>
  <si>
    <t>Origami. From simple to complex</t>
  </si>
  <si>
    <t>100 origami models with step-by-step instructions for children and adults. For beginners and experienced craftsmen — from simple figurines to real masterpieces!Annotation Origami is an ancient art of paper folding that originated in China and has become a tradition in Japan. This entertaining and relaxing activity allows you to show originality by simply bending a piece of paper. This book contains one hundred models with step—by-step instructions, from animals and flowers to toys and decorative elements. The difficulty levels will help you choose a model according to your skill — to test your strength or to enjoy light creativity. ABOUT THE BOOK• 100 models with step-by-step instructions. • Difficulty levels — from simple to advanced. • 208 pages, color illustrations. • Hardcover, 210×280 mm format. • For children from 0+ and adults. • Translated by Ekaterina Ivankevich, artist Mayumi Yezhevsky. For fans of origami, paper art and anyone who is looking for an exciting hobby for the whole family. Ideal for children, parents, teachers, caregivers and all lovers of needlework. A great gift for New Year, Birthday, September 1st or any holiday.</t>
  </si>
  <si>
    <t>https://sentrumbookstore.com/upload/iblock/4d6/83ujtamvfnk063p9w1u3vv1k236xvxfs/9785389303362.jpg</t>
  </si>
  <si>
    <t>Емец, Дмитрий</t>
  </si>
  <si>
    <t>Мост в чужую мечту (#3)</t>
  </si>
  <si>
    <t>Долгожданное переиздание серии «Школа ныряльщиков» известного российского автора фэнтези для подростков Дмитрия Емца! В новом оформлении вас ждут яркие обложки с тонким плетением из фольги! Внутри: белая бумага и атмосферные черно-белые иллюстрации. Текст с новой редактурой!Представь, что существует подземное хранилище для элей, опасных существ, желающих поработить наш мир. Раз в пять лет ворота хранилища отпирает хранитель ключа, магического артефакта в виде серебристой змейки. Сопротивляться змейке невозможно. В положенный час хранитель будет в Подземье и пожертвует своей жизнью, чтобы открыть ворота. Яра хотела рассказать о своей находке Кавалерии. Необычный браслет-змейка, надев который, можешь читать мысли и управлять людьми. Но ведь защита ШНыра ее пропускает, а значит, змейка не опасна. Яра может разобраться во всем сама. Ей не нужна поддержка Кавалерии или помощь Ула. Ей вообще не нужен Ул. Только змейка может дать ей то, чего она хочет. Но взамен змейка потребует ее жизнь. . . На сегодняшний день Дмитрий Емец — один из самых известных современных писателей, суммарный тираж его книг более 7 миллионов экземпляров. Серия «ШНыр. Небо и бездна» понравится поклонникам «Мефодия Буслаева» и «Тани Гроттер». В серии запланировано 12 книг. ЦА: дети от 14 лет.</t>
  </si>
  <si>
    <t>ШНыр. Небо и бездна</t>
  </si>
  <si>
    <t>Yemets, Dmitry</t>
  </si>
  <si>
    <t>Bridge to Someone Else's Dream (#3)</t>
  </si>
  <si>
    <t>The long-awaited reissue of the series "School of Divers" by the famous Russian fantasy author for teenagers Dmitry Yemts! In the new design, you will find bright covers with a thin foil weave! Inside: white paper and atmospheric black and white illustrations. The text is newly edited!Imagine that there is an underground storage facility for eles, dangerous creatures who want to enslave our world. Once every five years, the vault gates are unlocked by the keeper of the key, a magical artifact in the form of a silver snake. It is impossible to resist the snake. In due time, the guardian will be in the Underdark and will sacrifice his life to open the gate. Yara wanted to tell the Cavalry about her discovery. An unusual snake bracelet, wearing which you can read minds and control people. But the protection of the snake lets it through, which means that the snake is not dangerous. Yara can figure it out on her own. She doesn't need the support of the Cavalry or the help of the Ula. She doesn't need Ul at all. Only the snake can give her what she wants. But in return, the snake will demand her life. . . Today Dmitry Yemets is one of the most famous modern writers, the total circulation of his books is more than 7 million copies. The series "Snoop. Heaven and the Abyss" will appeal to fans of "Methodius Buslaev" and "Tanya Grotter". There are 12 books planned in the series. CA: children over 14 years old.</t>
  </si>
  <si>
    <t>https://sentrumbookstore.com/upload/iblock/7b1/7598efm541l6ut3erjjm9n4y6say94vb/9785042072925.jpg</t>
  </si>
  <si>
    <t>Журко, Аня, Горячок, Кирилл</t>
  </si>
  <si>
    <t>Немое кино : Магия кинематографа в буквах и картинках</t>
  </si>
  <si>
    <t>В этой книге собраны 10 фильмов, которые изменили не только кинематограф, но и мир. Их создатели — бескомпромиссные мечтатели и смельчаки, творившие без оглядки на инструкции и правила. Они черпали вдохновение в жизни и других видах искусства, перерабатывая и придумывая для них новые способы выражения. Эпоха немого кино была недолгой, но уже тогда появились все привычные нам жанры: остросюжетные триллеры, хорроры, романтические комедии, масштабные исторические драмы и даже фантастические фильмы. И от них захватывает дух не меньше, чем от современных блокбастеров. Они продолжают восхищать, вдохновлять и влюблять в киноискусство и в наше время. Кирилл Горячок ― историк кино, кандидат философских наук, лауреат премии Гильдии киноведов и кинокритиков (2020) и аспирант Кембриджа, автор книг о раннем советском кино, ведущий канала о киноархивах «Большой Пудовкин». Аня Журко ― иллюстратор, художник, преподаватель и художественный редактор, сооснователь дизайн-бюро «Щука», победитель фестиваля иллюстрации «Морс» 2022 и 2024 годов. Немое кино просуществовало сравнительно недолго — каких‑то тридцать лет. Но в этот период сложилось все то, что мы видим на экранах своих компьютеров и смартфонов. Эта книга — увлекательное путешествие в бурное прошлое кинематографа для детей и взрослых, которые интересуются фильмами, рисованием, историей искусства или просто любят узнавать новое. Емкие тексты и насыщенные иллюстрации дают ключи к тому, как устроено кино — технически и эмоционально. Каждая глава — отличный повод не только для обсуждения, но и для совместно просмотра. Мельес верил, что кино должно дарить зрителю радость и чудо. Его фантазия была безгранична: он снял более 500 картин, из которых около двухсот сохранились. Режиссера по праву называют отцом жанра фантастики в кино. Экспериментируя с техническими возможностями, он придумывал невероятные для своего времени трюки и спецэффекты и определил развитие кинематографа до нашего времени: супергеройские боевики и даже фильмы ужасов всем обязаны усатому фокуснику. Для всех любителей кино и искусства в целом; Для тех, кто только начинает знакомиться с искусством кино; Для учеников киношкол; И для работников сферы кино.</t>
  </si>
  <si>
    <t>Искусство в буквах и картинках</t>
  </si>
  <si>
    <t>Zhurko, Anya, Fever, Cyril</t>
  </si>
  <si>
    <t>Silent movies : The Magic of Cinema in letters and pictures</t>
  </si>
  <si>
    <t>This book contains 10 films that have changed not only cinema, but also the world. Their creators are uncompromising dreamers and daredevils who created without regard for instructions and rules. They drew inspiration from life and other forms of art, refining and inventing new ways of expression for them. The era of silent films was short-lived, but even then all the genres we are familiar with appeared: action-packed thrillers, horror films, romantic comedies, large-scale historical dramas and even fantasy films. And they are no less breathtaking than modern blockbusters. They continue to delight, inspire and fall in love with cinema in our time. Kirill Goryachok is a film historian, PhD in Philosophy, winner of the Guild of Film Critics and Critics Award (2020) and a graduate student at Cambridge, author of books on early Soviet cinema, host of the Bolshoy Pudovkin film Archive channel. Anya Zhurko is an illustrator, artist, teacher and art editor, co-founder of the Shchuka design bureau, winner of the Mors Illustration Festival in 2022 and 2024. Silent films did not last very long — some thirty years. But during this period, everything that we see on the screens of our computers and smartphones has developed. This book is a fascinating journey into the turbulent past of cinema for children and adults who are interested in films, drawing, art history, or just like to learn new things. Succinct texts and rich illustrations provide clues to how cinema works — technically and emotionally. Each chapter is a great opportunity not only for discussion, but also for viewing together. Méliès believed that cinema should bring joy and wonder to the audience. His imagination was boundless: he shot more than 500 paintings, of which about two hundred have survived. The director is rightfully called the father of the genre of fiction in cinema. Experimenting with technical possibilities, he came up with incredible tricks and special effects for his time and determined the development of cinema to our time: superhero action films and even horror films owe everything to the mustachioed magician. For all fans of cinema and art in general; For those who are just starting to get acquainted with the art of cinema; For students of film schools; And for film industry workers.</t>
  </si>
  <si>
    <t>https://sentrumbookstore.com/upload/iblock/b53/e5odjoix0povo0er4mbkojc45bp0is1b/9785006303522.jpg</t>
  </si>
  <si>
    <t>Занонцелли, Анастасия</t>
  </si>
  <si>
    <t>Животные. Большая экспедиция вокруг света</t>
  </si>
  <si>
    <t>Это увлекательная детская энциклопедия о животных приглашает юных читателей в настоящее кругосветное путешествие! На её страницах собраны сведения о 267 животных со всех уголков планеты — от африканских саванн и джунглей Амазонии до арктических льдов и коралловых рифов Океании. В книге вас ждёт:• более 250 животных с разных континентов;• свыше 500 ярких фотографий и иллюстраций;• множество удивительных фактов о животных и их среде обитания;• рассказы детей из разных стран о местных традициях, культуре и образе жизни. Эта энциклопедия не только знакомит с удивительным миром животных, но и помогает узнать больше о нашей планете и людях, которые её населяют. Ваш ребёнок будет с удовольствием рассматривать красочные фотографии, открывать новые страны и узнавать самые интересные факты о животных со всего света!Для детей 7—10 лет.</t>
  </si>
  <si>
    <t>Детские энциклопедии о животных</t>
  </si>
  <si>
    <t>Zanoncelli, Anastasia</t>
  </si>
  <si>
    <t>Animals. A big expedition around the world</t>
  </si>
  <si>
    <t>This fascinating children's encyclopedia about animals invites young readers to a real trip around the world! Its pages contain information about 267 animals from all over the world — from the African savannahs and jungles of the Amazon to the Arctic ice and coral reefs of Oceania. The book is waiting for you:• More than 250 animals from different continents;• over 500 vivid photographs and illustrations;• Lots of amazing facts about animals and their habitat;• stories of children from different countries about local traditions, culture and lifestyle. This encyclopedia not only introduces you to the amazing world of animals, but also helps you learn more about our planet and the people who inhabit it. Your child will enjoy looking at colorful photos, discovering new countries and learning the most interesting facts about animals from all over the world!For children aged 7-10 years.</t>
  </si>
  <si>
    <t>https://sentrumbookstore.com/upload/iblock/a74/j2aazobe8oqf0v83u3gdwi2wrc197m7n/9785042238642.jpg</t>
  </si>
  <si>
    <t>Кэрролл, Льюис</t>
  </si>
  <si>
    <t>Алиса в Стране чудес (иллюстрации Ха Чанг — Tahtag)</t>
  </si>
  <si>
    <t>«Алиса в Стране чудес» — сказка Льюиса Кэрролла о путешествии вслед за Белым Кроликом в мир диковинных существ и карточного королевства— в новом подарочном оформлении с иллюстрациями вьетнамской художницы Ха Чанг (Tahtag).</t>
  </si>
  <si>
    <t>Манн; Иванов и Фербер</t>
  </si>
  <si>
    <t>Коллекция книжной иллюстрации</t>
  </si>
  <si>
    <t>Carroll, Lewis</t>
  </si>
  <si>
    <t>Alice in Wonderland (illustrations by Ha Chang — Tahtag)</t>
  </si>
  <si>
    <t>"Alice in Wonderland" — Lewis Carroll's fairy tale about following a White Rabbit into the world of strange creatures and a card kingdom — in a new gift box with illustrations by Vietnamese artist Ha Chang (Tahtag).</t>
  </si>
  <si>
    <t>https://sentrumbookstore.com/upload/iblock/9cf/vhua6pvkw6zhmov2itocr2o1x4a8loj6/9785002810598.jpg</t>
  </si>
  <si>
    <t>Лепети, Эммануэль, Бурсэ, Кароль, Эделин, Паскаль</t>
  </si>
  <si>
    <t>Моя первая книга о животных. 200 фотографий</t>
  </si>
  <si>
    <t>Большая энциклопедия с 200 уникальными фотографиями для знакомства с животным миром нашей планеты. Для юных натуралистов, любителей природы и всех, кто хочет узнать всё о зверях, птицах, рыбах и насекомых!АННОТАЦИЯЭта книга – путешествие в удивительный и многообразный животный мир нашей планеты! Вы узнаете, какая порода собак самая быстрая, кто из животных лучший охотник, как общаются лошади, кто дольше всех спит и многое другое. Рассмотрите 200 уникальных фотографий и узнайте все о животных!О КНИГЕ• 200 уникальных фотографий высокого качества, позволяющих рассмотреть животных в их естественной среде обитания: в лесах, саваннах, пустынях, горах, океанах и на фермах. • 136 страниц увлекательных фактов о млекопитающих, птицах, пресмыкающихся, земноводных, рыбах и насекомых со всего света. • Крупные, яркие и чёткие изображения диких и домашних животных, которые привлекут внимание даже самых маленьких читателей. • Разнообразные темы: повадки, питание, среда обитания, рекорды в мире фауны (самый быстрый, самый сильный, самый долго спящий). • Увлекательные ответы на вопросы: как общаются дельфины, почему у жирафа длинная шея, кто такой хамелеон и зачем бобру хвост. • Твёрдый переплёт и удобный формат 210×210 мм – идеально для детских рук и семейного чтения. • Для детей от 6+ и всех, кто делает первые шаги в изучении биологии, зоологии и окружающего мира. • Перевод Елизаветы Домбровской, иллюстрации Шарлотт Тома. Для фанатов познавательной литературы, документальных фильмов о природе и всех, кто хочет привить ребёнку любовь к животным. Идеально подойдет детям, родителям, бабушкам и дедушкам, педагогам, воспитателям и всем, кто ищет красочную энциклопедию для первого знакомства с фауной Земли. Это отличный подарок на Новый год, День рождения, 1 сентября или любой праздник для маленького исследователя природы!</t>
  </si>
  <si>
    <t>Энциклопедии</t>
  </si>
  <si>
    <t>Lepeti, Emmanuel, Burse, Karol, Edelin, Pascal</t>
  </si>
  <si>
    <t>My first book about animals. 200 photos</t>
  </si>
  <si>
    <t>A large encyclopedia with 200 unique photographs for exploring the wildlife of our planet. For young naturalists, nature lovers and anyone who wants to learn all about animals, birds, fish and insects!Annotations This book is a journey into the amazing and diverse wildlife of our planet! You will learn which breed of dog is the fastest, which of the animals is the best hunter, how horses communicate, who sleeps the longest, and much more. View 200 unique photos and learn all about animals!ABOUT THE BOOK• 200 unique high-quality photographs that allow you to view animals in their natural habitat: forests, savannas, deserts, mountains, oceans and farms. • 136 pages of fascinating facts about mammals, birds, reptiles, amphibians, fish and insects from all over the world. • Large, bright and clear images of wild and domestic animals that will attract the attention of even the youngest readers. • Diverse topics: habits, nutrition, habitat, records in the world of fauna (the fastest, the strongest, the longest sleeper). • Fascinating answers to questions: how dolphins communicate, why a giraffe has a long neck, who a chameleon is, and why a beaver needs a tail. • Hardcover and user–friendly 210×210 mm format - ideal for children's hands and family reading. • For children from 6+ and anyone who is taking the first steps in studying biology, zoology and the world around them. • Translated by Elizabeth Dombrowska, illustrated by Charlotte Thoma. For fans of educational literature, documentaries about nature and anyone who wants to instill a child's love for animals. It is ideal for children, parents, grandparents, teachers, educators and anyone who is looking for a colorful encyclopedia for their first acquaintance with the fauna of the Earth. This is a great gift for a New Year, birthday, September 1st or any holiday for a little nature explorer!</t>
  </si>
  <si>
    <t>https://sentrumbookstore.com/upload/iblock/209/16i5ll941wq7y4g4w6wbwq3lb5y9aa3y/9785389303379.jpg</t>
  </si>
  <si>
    <t>Линеш, Андреа</t>
  </si>
  <si>
    <t>Как стать невидимкой?</t>
  </si>
  <si>
    <t>Вторая книга в весёлой серии о юной ведьмочке, которая больше любит мастерить, чем колдовать!«Как стать невидимкой?» — это увлекательная детская книга для читателей 6–12 лет о Генриетте, необычной ведьмочке с чемоданчиком инструментов. Ей не всегда удаётся запоминать заклинания, зато она отлично умеет чинить, собирать и придумывать самые невероятные изобретения. Лучше смастерить, чем наколдовать!Тётушка Марта пишет «Энциклопедию трав для современных ведьм» и так устала, что согласилась уехать в отпуск. Генриетта остаётся присматривать за волшебным огородом тётушки, а это ох как непросто: лук нужно причёсывать, петрушку завивать, зубянке чистить зубы, а львиному зеву — полоскать горло. Кроме того, тётушка беспокоится, как бы другие ведьмы не украли и не присвоили рукопись, и ставит колдовскую сигнализацию, чтобы злоумышленницы не смогли проникнуть в дом. Сигнализация срабатывает в самый неподходящий момент, и Генриетта оказывается перед запертой дверью. Как теперь попасть внутрь? Разве что стать невидимкой и так обмануть чары?О КНИГЕ• В книге есть магия, юмор, волшебные задания и настоящие испытания. • Генриетта — персонаж, в котором легко узнать себя: она ошибается, волнуется, ищет свой путь и не боится быть не такой, как все. • В каждой книге есть раздел «Мастерская Генриетты», который в увлекательной форме знакомит читателя с законами физики. • Цветные иллюстрации Сабины Саутер делают историю яркой и живой. • Оформление: матовая плёнка и выборочный УФ-лак на обложке. • Книга развивает воображение, интерес к чтению, любознательность, креативное мышление и интерес к науке. «Как стать невидимкой?» понравится детям, которые любят книги про ведьм, волшебство, изобретателей, необычные школы, экзамены, дружбу и приключения. Это отличный выбор для тех, кто ищет интересную книгу для ребёнка 6 лет, книгу для самостоятельного чтения, детскую книгу про магию или весёлую историю с познавательными элементами. Особенно понравится тем, кто любит мастерить, придумывать, собирать, чинить и решать нестандартные задачи. Это отличный подарок для сына и дочки, внука и внучки, племянника и племянницы на День рождения, Новый год, 1 сентября, выпускной, начало учебного года или просто без повода.</t>
  </si>
  <si>
    <t>Ведьмочка-изобретательница. Лучше смастерить, чем наколдовать</t>
  </si>
  <si>
    <t>Linesh, Andrea</t>
  </si>
  <si>
    <t>How to become invisible?</t>
  </si>
  <si>
    <t>The second book in a fun series about a young witch who loves tinkering more than conjuring!"How to become Invisible?" is a fascinating children's book for readers aged 6-12 about Henrietta, an unusual witch with a suitcase of tools. She doesn't always manage to memorize spells, but she is very good at repairing, assembling and inventing the most incredible inventions. It's better to make than to conjure!Aunt Martha is writing an Encyclopedia of Herbs for Modern Witches and is so tired that she has agreed to go on vacation. Henrietta stays to look after her aunt's magical vegetable garden, and it's not easy.: onions should be combed, parsley curled, toothbrushes brushed, and snapdragons gargled. In addition, auntie is worried that other witches might steal and appropriate the manuscript, and sets a witchcraft alarm so that intruders cannot enter the house. The alarm goes off at the most inopportune moment, and Henrietta finds herself in front of a locked door. How do I get inside now? Is it possible to become invisible and thus deceive the spell?ABOUT THE BOOK• The book has magic, humor, magical tasks and real challenges. • Henrietta is a character who is easy to recognize yourself in: She makes mistakes, worries, looks for her way, and is not afraid to be different. • Each book has a section called Henrietta's Workshop, which introduces the laws of physics in a fascinating way. • Sabine Souter's color illustrations make the story vivid and lively. • Decoration: matte film and selective UV varnish on the cover. • The book develops imagination, interest in reading, curiosity, creative thinking and interest in science. "How to become invisible?" will appeal to children who love books about witches, magic, inventors, unusual schools, exams, friendship and adventures. This is a great choice for those who are looking for an interesting book for a 6-year-old child, a book for self-reading, a children's book about magic or a funny story with educational elements. It will especially appeal to those who like to craft, invent, assemble, repair and solve non-standard tasks. This is a great gift for a son and daughter, grandson and granddaughter, nephew and niece for a birthday, New Year, September 1st, graduation, the beginning of the school year, or just for no reason.</t>
  </si>
  <si>
    <t>https://sentrumbookstore.com/upload/iblock/ec8/2eizq6hd4kuhotjxh5ojb4cwlti1axbh/9785389313729.jpg</t>
  </si>
  <si>
    <t>Мельхерт, Свен</t>
  </si>
  <si>
    <t>Космос</t>
  </si>
  <si>
    <t>Интерактивная энциклопедия о космосе для школьников: выбирай, что тебе интересно, и изучай!АННОТАЦИЯКто обнаружил черную дыру в центре Млечного Пути? На каком расстоянии от Солнца находится Земля? Что такое нейтронные звезды? На страницах этой энциклопедии тебя ждет множество интересных фактов о тайнах Вселенной! Например, ты узнаешь, как долго длится день на Юпитере и что такое Великий аттрактор, сколько спутников у Урана и какие рассеянные звездные скопления самые яркие. А еще ты сможешь рассмотреть вблизи черные дыры и мини-спутники, карликовые галактики и вулкан Олимп. О КНИГЕ• Серия книг «Энциклопедии для любознательных» предлагает мальчикам и девочкам узнать самые интересные факты по разным темам и самим решить, в какой последовательности изучать материал. • Уникальная структура: указатель на каждом развороте, который позволит легко перескочить к темы на тему. • Информация по каждому топику подана сжато («Сверхзнание»), развёрнуто («Суперумно!») и через интересные факты («Фан-факт от лиса»). • Качественное оформление: твёрдый переплёт, полноцветные развороты, яркие фотографии, мелованная матовая бумага. • Крупный формат (21,4 х 27 см). • Для детей и подростков 8-14 лет. Идеально подойдет детям и подросткам и взрослым, которые любят энциклопедии про космос, атласы про космос, книги про космос, изучение вселенной, астрономию, познавательную литературу, интерактивные энциклопедии, иллюстрированные энциклопедии, детские энциклопедии, развивающие книги для детей и подростков, научно-популярные книги. Это отличный подарок для сына и дочки, внука и внучки, племянника и племянницы, школьника и школьницы, друга или подруги, друзей на День рождения, Новый год, 1 сентября, окончание учебного года, каникулы или просто без повода.</t>
  </si>
  <si>
    <t>Энциклопедия для любознательных</t>
  </si>
  <si>
    <t>Melchert, Sven</t>
  </si>
  <si>
    <t>Space</t>
  </si>
  <si>
    <t>Interactive encyclopedia about space for schoolchildren: choose what you are interested in and study!Annotation Who discovered the black hole at the center of the Milky Way? How far is the Earth from the Sun? What are neutron stars? There are many interesting facts about the mysteries of the universe waiting for you on the pages of this encyclopedia! For example, you will learn how long a day lasts on Jupiter and what the Great Attractor is, how many moons Uranus has and which scattered star clusters are the brightest. You can also see up close black holes and mini moons, dwarf galaxies and Olympus Mons volcano. ABOUT THE BOOK• The book series "Encyclopedias for the curious" offers boys and girls to learn the most interesting facts on various topics and decide for themselves in what order to study the material. • Unique structure: a pointer on each page that allows you to easily jump from topic to topic. • Information on each topic is presented concisely ("Super Knowledge"), expanded ("Super Smart!") and through interesting facts ("Fan fact from fox"). • High-quality design: hardcover, full-color spreads, vivid photographs, coated matte paper. • Large format (21.4 x 27 cm). • For children and teenagers aged 8-14 years. It is ideal for children and teenagers and adults who love encyclopedias about space, atlases about space, books about space, the study of the universe, astronomy, educational literature, interactive encyclopedias, illustrated encyclopedias, children's encyclopedias, educational books for children and teenagers, popular science books. This is a great gift for a son and daughter, grandson and granddaughter, nephew and niece, schoolboy and schoolgirl, friend or girlfriend, friends for a birthday, New Year, September 1, the end of the school year, holidays or just for no reason.</t>
  </si>
  <si>
    <t>https://sentrumbookstore.com/upload/iblock/95e/w01xpandz3yprx1yge0q7uqctjfuadqc/9785389308114.jpg</t>
  </si>
  <si>
    <t>Монтгомери, Люси</t>
  </si>
  <si>
    <t>Аня из Зеленых Мезонинов</t>
  </si>
  <si>
    <t>Книги канадской писательницы Люси Мод Монтгомери любимы читателями многих стран уже несколько веков, на их основе создаются фильмы, сериалы и театральные постановки. Повесть об Ане Ширли — отзвук детских впечатлений писательницы, оставшейся в раннем детстве, как и ее героиня, без родителей. Неуёмное воображение, жажда жить и быть любимой — вот секрет очарования одиннадцатилетней сироты. Счастье придёт не сразу. Будут и слёзы, и сомнения, и ссоры. Но будет и стремление ребёнка и взрослых понять и принять друг друга. Благодаря Ане городок на острове Принца Эдуарда стал известен миллионам девочек, которые также, как и героиня книги, взрослеют и познают этот мир.</t>
  </si>
  <si>
    <t>Любимые писатели — детям</t>
  </si>
  <si>
    <t>Montgomery, Lucy</t>
  </si>
  <si>
    <t>Anya from Green Gables</t>
  </si>
  <si>
    <t>The books by Canadian writer Lucy Maud Montgomery have been loved by readers in many countries for several centuries, and films, TV series, and theatrical productions have been created based on them. The story of Anya Shirley is an echo of the childhood impressions of the writer, who remained in early childhood, like her heroine, without parents. An irrepressible imagination, a thirst to live and be loved — this is the secret of the charm of an eleven-year-old orphan. Happiness will not come immediately. There will be tears, doubts, and quarrels. But there will also be the desire of the child and adults to understand and accept each other. Thanks to Anya, the town on Prince Edward Island has become known to millions of girls who, like the heroine of the book, are growing up and exploring this world.</t>
  </si>
  <si>
    <t>https://sentrumbookstore.com/upload/iblock/d65/8ikldjz2lh0eaykol1rrnn7r6jn0m58j/9785171730932.jpg</t>
  </si>
  <si>
    <t>Монтеверди, А.</t>
  </si>
  <si>
    <t>Искусственный интеллект</t>
  </si>
  <si>
    <t>Искусственный интеллект — это новая технология, которая становится частью нашей привычной жизни и продолжает стремительно развиваться. Но как с ним общаться? Сделает ли он нашу жизнь лучше? И главное — можно ли ему доверять?Эта книга отвечает на основные вопросы об умных алгоритмах. В ней вы найдете много интересных фактов и понятных объяснений. А чтобы теория сразу превращалась в опыт, внутри собраны увлекательные практические задания и подробный глоссарий. Вы научитесь уверенно пользоваться ИИ, разовьете критическое мышление и поймете логику нейросетей. Освойте искусственный интеллект и смело окунитесь в мир безопасных и умных технологий!</t>
  </si>
  <si>
    <t>Программирование для мальчиков и девочек</t>
  </si>
  <si>
    <t>Monteverdi, A.</t>
  </si>
  <si>
    <t>Artificial intelligence</t>
  </si>
  <si>
    <t>Artificial intelligence is a new technology that is becoming part of our daily lives and continues to develop rapidly. But how to communicate with him? Will he make our lives better? And most importantly, can you trust him?This book answers basic questions about smart algorithms. You will find a lot of interesting facts and clear explanations in it. And so that theory immediately turns into experience, fascinating practical tasks and a detailed glossary are collected inside. You will learn how to use AI confidently, develop critical thinking, and understand the logic of neural networks. Master artificial intelligence and plunge into the world of safe and smart technologies!</t>
  </si>
  <si>
    <t>https://sentrumbookstore.com/upload/iblock/2f0/d1f80beao68g32pddygmyj49pmnmonci/9785171856298.jpg</t>
  </si>
  <si>
    <t>Морозинотто, Давиде</t>
  </si>
  <si>
    <t>Леонардо да Винчи: гений на все времена</t>
  </si>
  <si>
    <t>Леонардо да Винчи – выдающийся художник, музыкант, учёный, писатель, один из крупнейших представителей искусства Высокого Возрождения. Непревзойдённый изобретатель, который первым разработал прототипы современных автомобилей, парашютов, велосипедов, вертолётов, танков и даже скафандров. Гений, который никогда не боялся ошибаться, старался всегда идти вперёд, мыслить шире и опередил своё время на несколько сотен лет!О жизни Леонардо да Винчи расскажет сам Леонардо да Винчи! Повествование ведётся от первого лица. В конце книги вы найдёте приложение с местами и произведениями, связанными с главным героем, – от известнейшей во всём мире "Тайной вечери" до загадочной и завораживающей "Джоконды". Таким образом, если юный читатель захочет – он сможет пройти по следам великого гения, полностью погрузившись в его жизнь и творчество. Ведь все величайшие люди в истории начинали свой путь с маленьких шагов…</t>
  </si>
  <si>
    <t>Morosinotto, Davide</t>
  </si>
  <si>
    <t>Leonardo da Vinci: a genius for all time</t>
  </si>
  <si>
    <t>Leonardo da Vinci is an outstanding artist, musician, scientist, writer, one of the greatest representatives of the art of the High Renaissance. An unsurpassed inventor who was the first to develop prototypes of modern cars, parachutes, bicycles, helicopters, tanks and even spacesuits. A genius who was never afraid to make mistakes, always tried to move forward, think bigger and was ahead of his time by several hundred years!Leonardo da Vinci himself will tell you about the life of Leonardo da Vinci! The narration is conducted in the first person. At the end of the book, you will find an appendix with places and works related to the main character, from the world–famous "Last Supper" to the mysterious and fascinating "Gioconda". Thus, if the young reader wants to, he will be able to follow in the footsteps of the great genius, fully immersed in his life and work. After all, all the greatest people in history started their journey with small steps.…</t>
  </si>
  <si>
    <t>https://sentrumbookstore.com/upload/iblock/688/7bzdqggnstj9sb83c7mbjlcx5mvwh73a/9785171881122.jpg</t>
  </si>
  <si>
    <t>Му, Юханна</t>
  </si>
  <si>
    <t>Тень Лодура, Гибнущее дерево</t>
  </si>
  <si>
    <t>Роковая случайность перевернула мир десятилетней Нанны. Но это горе — только начало новых испытаний, ведь над всем миром на- висла страшная угроза. Если погибнет Иггдрасиль, мировое дерево, то не выживет никто. Спасти его может только тот, кого выбрала судьба: существо с древней кровью в жилах. Недаром мама покупала Нанне книги о богах и чудовищах Эдды и подарила невзрачную на вид дере- вянную подвеску. Девочке предстоит опасный путь через земли, куда больше не приходит лето, потому что Рагнарёк уже случился. Первая книга фэнтези-эпопеи о вечной борьбе добра со злом. Остросюжетный роман о параллельных мирах, климатическом кризисе и скандинавской мифологии. Действие происходит в двух мирах — современном и древнескандинавском. Юханна Му — современная шведская писательница, переводчица и литературный критик, признанный мастер остросюжетного детектива. Остров Эланд, где она подолгу жила в детстве, стал местом действия ее взрослых и детских книг. Книга на русском языке.</t>
  </si>
  <si>
    <t>Тень Лодура</t>
  </si>
  <si>
    <t>Mu, Johanna</t>
  </si>
  <si>
    <t>Shadow of Lodur, A dying tree</t>
  </si>
  <si>
    <t>A fatal accident turned the world of ten-year-old Nanna upside down. But this grief is only the beginning of new trials, because a terrible threat is hanging over the whole world. If Yggdrasil, the world tree, dies, then no one will survive. Only the one chosen by fate can save him: a being with ancient blood in his veins. No wonder Mom bought Nanna books about the gods and monsters of the Edda and gave her a nondescript wooden pendant. The girl has a dangerous journey ahead of her through lands where summer no longer comes, because Ragnarok has already happened. The first book of a fantasy epic about the eternal struggle between good and evil. An action-packed novel about parallel worlds, the climate crisis and Scandinavian mythology. The action takes place in two worlds — modern and Old Norse. Johanna Mu is a modern Swedish writer, translator and literary critic, a recognized master of the action—packed detective story. The island of Eland, where she lived for a long time in childhood, became the setting for her adult and children's books. The book is in Russian.</t>
  </si>
  <si>
    <t>https://sentrumbookstore.com/upload/iblock/1eb/ouvlcpvp2j7hfpjg4vo0gv75stciz187/9785001145196.jpg</t>
  </si>
  <si>
    <t>Тень Лодура, Утраченная память</t>
  </si>
  <si>
    <t>Одиннадцатилетняя Нанна живет с папой в поселке на острове. Но в ее жилах течет кровь героев Эдды, поэтому девочке позволено путешествовать между мирами. Вот и теперь таинственные силы призывают ее помочь одной из вещих норн обрести утраченную память и тем самым спасти от гибели сегодняшний мир. Это вторая история о противостоянии Нанны и ее друга Харальда жестокому и могучему Лодуру. Вторая книга фэнтези-эпопеи о вечной борьбе добра со злом. Остросюжетный роман о параллельных мирах, климатическом кризисе и скандинавской мифологии. Действие происходит в двух мирах — современном и древнескандинавском. Юханна Му — современная шведская писательница, переводчица и литературный критик, признанный мастер остросюжетного детектива. Остров Эланд, где она подолгу жила в детстве, стал местом действия ее взрослых и детских книг. Книга на русском языке.</t>
  </si>
  <si>
    <t>Shadow of Lodur, Lost memory</t>
  </si>
  <si>
    <t>Eleven-year-old Nanna lives with her dad in a village on the island. But she has the blood of Edda heroes in her veins, so the girl is allowed to travel between worlds. And now mysterious forces are calling on her to help one of the prophetic norns regain her lost memory and thereby save today's world from destruction. This is the second story about the confrontation between Nanna and her friend Harald, the cruel and powerful Lodur. The second book of a fantasy epic about the eternal struggle between good and evil. An action-packed novel about parallel worlds, the climate crisis and Scandinavian mythology. The action takes place in two worlds — modern and Old Norse. Johanna Mu is a modern Swedish writer, translator and literary critic, a recognized master of the action—packed detective story. The island of Eland, where she lived for a long time in childhood, became the setting for her adult and children's books. The book is in Russian.</t>
  </si>
  <si>
    <t>https://sentrumbookstore.com/upload/iblock/1c9/tna29rk27vkh4ffh534n74nth1jnhenb/9785001145264.jpg</t>
  </si>
  <si>
    <t>Найт, Фил</t>
  </si>
  <si>
    <t>Продавец обуви. Как я создал Nike. Версия для детей и подростков</t>
  </si>
  <si>
    <t>Когда-то молодой, неудержимый, только что окончивший школу Фил Найт занял у отца 50 $, чтобы открыть собственную компанию с одной простой идеей: импортировать недорогую и качественную обувь из Японии. За первый год продаж с фургона Найт заработал 8 тысяч $ и основал компанию Nike. Сегодня ее годовой оборот — 30 миллиардов $. Если хотите вырастить из своего ребенка замотивированного, успешного человека, купите ему эту книгу. Фил учит :• Выбирать будущую профессию или вид бизнеса. • Зарабатывать деньги. • Ставить правильные цели и добиваться их. • Никогда не сдаваться и не останавливаться на достигнутом. «"Целью должен стать не поиск работы, а поиск призвания", — говорит Фил Найт. Его фантастическая история доказывает, что именно это залог успешной и счастливой жизни. Книга должна попасть в руки каждого подростка». — Роман Бабаев, директор по маркетингу и связям с общественностью семейного парка профессий «Кидзания».</t>
  </si>
  <si>
    <t>БОМБОРА</t>
  </si>
  <si>
    <t>Бизнес для детей</t>
  </si>
  <si>
    <t>Knight, Phil</t>
  </si>
  <si>
    <t>Shoe salesman. How I created Nike. Version for children and teenagers</t>
  </si>
  <si>
    <t>Once upon a time, Phil Knight, a young, irrepressible, just graduated from high school, borrowed $50 from his father to open his own company with one simple idea: to import inexpensive and high-quality shoes from Japan. In the first year of van sales, Knight earned $8,000 and founded Nike. Today, its annual turnover is $30 billion. If you want to grow your child into a motivated, successful person, buy him this book. Phil teaches :• Choose a future profession or type of business. • Earn money. • Set the right goals and achieve them. • Never give up or stop there. "The goal should not be to find a job, but to find a vocation," says Phil Knight. His fantastic story proves that this is the key to a successful and happy life. The book should get into the hands of every teenager." — Roman Babaev, Director of Marketing and Public Relations at the Kidzania Family Park of Professions.</t>
  </si>
  <si>
    <t>https://sentrumbookstore.com/upload/iblock/ab5/oyrcgak2v6jbskjw07mxk3b2ymmbtway/9785042456909.jpg</t>
  </si>
  <si>
    <t>Нелихов, Антон, Логачева, Элина</t>
  </si>
  <si>
    <t>Профессия 一 палеонтолог : От камня до динозавра</t>
  </si>
  <si>
    <t>Кто такой палеонтолог и чем он занимается? Чем палеонтолог отличается от археолога? И зачем ему нужны молоток и метла?Эта книга расскажет, чем на самом деле занимается палеонтолог: как он мыслит и принимает решения, что должен уметь, чья помощь ему нужна в работе и из чего состоит его день. Каждая профессия полна секретов. Сложно догадаться, сколько знаний, сил и труда стоит за построенным домом, написанной книгой или созданной видеоигрой. В серии «Крутая работа» мы показываем всю многогранность и сложность разных профессий: рассказываем, из чего состоит обычный день специалиста, и обо всём, что прячется за занавесом, раскрываем историю и философию разных занятий. Чтобы каждый ребёнок нашёл себе дело по душе. До сих пор многие окаменелости имеют странные народные названия. На Волге тонкие ростры белемнитов (остатки моллюсков, похожих на кальмаров) прозвали козьими усами, а раковины аммонитов — котелками с соплями. Окаменелости — это, как правило, просто каменные слепки раковин или костей, поэтому извлечь ДНК из остатков динозавров не легче, чем из кирпича: её там нет. Но из-за громкого слова «кости» с палеонтологами случаются нелепые истории. Однажды им не разрешили сложить кости динозавров в подвал жилого дома, потому что подумали, что кости будут плохо пахнуть и жильцы станут жаловаться. Методы не стоят на месте. В своей работе палеонтологи используют самые передовые технологии. В этом палеонтология не уступает даже ядерной физике: некоторые ценные образцы изучают с помощью коллайдера.</t>
  </si>
  <si>
    <t>«Крутая работа»</t>
  </si>
  <si>
    <t>Nelikhov, Anton, Logacheva, Elina</t>
  </si>
  <si>
    <t>Profession : Paleontologist : From stone to dinosaur</t>
  </si>
  <si>
    <t>Who is a paleontologist and what does he do? How does a paleontologist differ from an archaeologist? And why does he need a hammer and a broom?This book will tell you what a paleontologist really does: how he thinks and makes decisions, what he should be able to do, whose help he needs in his work, and what his day consists of. Every profession is full of secrets. It's hard to guess how much knowledge, effort, and labor is behind a house built, a book written, or a video game created. In the "Cool Job" series, we show the versatility and complexity of different professions.: We tell you what an ordinary specialist's day consists of, and about everything that hides behind the curtain, we reveal the history and philosophy of various activities. So that every child can find something to do. Until now, many fossils have strange folk names. On the Volga, the thin rostrums of belemnites (the remains of squid—like mollusks) were called goat's whiskers, and the shells of ammonites were called pots with snot. Fossils are usually just stone casts of shells or bones, so it's no easier to extract DNA from dinosaur remains than from bricks: it's not there. But because of the loud word "bones", ridiculous stories happen to paleontologists. One day, they weren't allowed to put dinosaur bones in the basement of an apartment building because they thought the bones would smell bad and the residents would complain. The methods do not stand still. Paleontologists use the most advanced technologies in their work. In this respect, paleontology is not inferior even to nuclear physics: some valuable samples are studied using a collider.</t>
  </si>
  <si>
    <t>https://sentrumbookstore.com/upload/iblock/333/jfq0pqb863nt9cplw4y9szydgm9mc2v1/9785961498615.jpg</t>
  </si>
  <si>
    <t>Первушина, Елена</t>
  </si>
  <si>
    <t>Здравствуй, Петербург! Первое путешествие по городу для маленьких исследователей</t>
  </si>
  <si>
    <t>Перед вами новая книга по Санкт-Петербургу для детей! Откройте Северную столицу вместе с ребенком в формате легких и запоминающихся прогулок. Это красочное издание простым, понятным языком рассказывает о главных местах города на Неве и помогает провести время так, чтобы было интересно и взрослым, и маленьким путешественникам. Юных читателей ждут не только удивительные исторические факты, но и яркие иллюстрации, а также интересные задания и головоломки, которые превращают прогулку в игру. Издание выполнено по всем санитарным нормам и абсолютно безопасно для детей.</t>
  </si>
  <si>
    <t>Детские путеводители. Всегда на каникулах</t>
  </si>
  <si>
    <t>Pervushina, Elena</t>
  </si>
  <si>
    <t>Hello, Petersburg! The first trip around the city for young researchers</t>
  </si>
  <si>
    <t>Here is a new book about St. Petersburg for children! Discover the Northern Capital together with your child in the format of easy and memorable walks. This colorful publication tells in simple, understandable language about the main places of the city on the Neva River and helps to spend time in a way that is interesting for both adults and young travelers. Young readers will find not only amazing historical facts, but also vivid illustrations, as well as interesting tasks and puzzles that turn a walk into a game. The publication is made according to all sanitary standards and is absolutely safe for children.</t>
  </si>
  <si>
    <t>https://sentrumbookstore.com/upload/iblock/75b/c09g7wxiagq73ws9n6yc8p0pka25pwmi/9785042324451.jpg</t>
  </si>
  <si>
    <t>Перельман, Яков</t>
  </si>
  <si>
    <t>Занимательная алгебра. Новое оформление</t>
  </si>
  <si>
    <t>Книга построена как серия самостоятельных мини-детективов: «Астрономические числа», «Литературный автомат», «Задача Льва Толстого», «Секрет шахматного автомата». Каждая глава — это щелчок в голове, после которого вы влюбляетесь в математику заново. Даже если вы подзабыли школьную программу, Перельман мягко «воскресит» ваши знания и покажет их скрытую красоту. Алгебра повсюду: в биологии (геометрическая прогрессия саранчи), в музыке (логарифмическая гамма), в криминалистике (восстановление записей) и даже в парикмахерском деле. И да, здесь разоблачают гомеопатию задолго до того, как это стало мейнстримом. Забудьте о скучных примерах из учебника. Вас ждут головоломки Льва Толстого, математика размножения кроликов, логарифмы в музыке и неожиданные задачи из парикмахерской. Это не урок — это интеллектуальный квест, после которого вы начнете видеть стройную магию уравнений в каждой кофеварке и звезде на небе.</t>
  </si>
  <si>
    <t>Перельмания. Классика нашей науки</t>
  </si>
  <si>
    <t>Perelman, Yakov</t>
  </si>
  <si>
    <t>Entertaining algebra. New design</t>
  </si>
  <si>
    <t>The book is built as a series of independent mini-detectives: "Astronomical numbers", "Literary Automaton", "Leo Tolstoy's Problem", "The Secret of the chess automaton". Each chapter is a click in your head, after which you fall in love with mathematics all over again. Even if you have forgotten the school curriculum, Perelman will gently "resurrect" your knowledge and show its hidden beauty. Algebra is everywhere: in biology (geometric progression of locusts), in music (logarithmic scale), in criminology (record recovery) and even in hairdressing. And yes, homeopathy has been exposed here long before it became mainstream. Forget about boring textbook examples. Leo Tolstoy's puzzles, rabbit breeding math, logarithms in music, and unexpected barbershop challenges await you. This is not a lesson, but an intellectual quest, after which you will begin to see the harmonious magic of equations in every coffee maker and star in the sky.</t>
  </si>
  <si>
    <t>https://sentrumbookstore.com/upload/iblock/60d/vs0n2hwss900xelyuil5sst4n960hh07/9785042461026.jpg</t>
  </si>
  <si>
    <t>Живая математика. Тренажер для ума</t>
  </si>
  <si>
    <t>Яков Исидорович Перельман — российский и советский просветитель, основоположник жанра "занимательной науки". Он придумал особый способ говорить о науке увлекательно — и превратил его в остроумные, полезные пособия. Эта книга показывает, что математика окружает нас везде и помогает в самых неожиданных ситуациях. В формате живых рассказов и хитрых головоломок Я. Перельман отвечает на все интересующие вопросы читателей:• Как определить размер любого предмета мо неткой?• Можно ли измерить количество выпавших осадковс помощью простого ведра?• Как не нарваться на невыгодное предложение и вычислитьобман?Для понимания достаточно элементарной арифметики и простейших сведений из геометрии. Книга рассчитана на учащихся средней школы, молодёжь и всех взрослых, кто хочет проводить свободное время с пользой и интересом. Математика ближе, чем вы думаете. Просто начните её замечать.</t>
  </si>
  <si>
    <t>Умная полка. Школа нестандартного мышления</t>
  </si>
  <si>
    <t>Live mathematics. A mental simulator</t>
  </si>
  <si>
    <t>Yakov Isidorovich Perelman is a Russian and Soviet educator, the founder of the genre of "entertaining science". He came up with a special way to talk about science in a fascinating way — and turned it into witty, useful manuals. This book shows that mathematics surrounds us everywhere and helps us in the most unexpected situations. In the format of lively stories and tricky puzzles, J. Perelman answers all the readers' questions.:• How can I determine the size of any object with a net?• Is it possible to measure the amount of precipitation with a simple bucket?• How not to run into an unfavorable offer and calculate fraud?Elementary arithmetic and the simplest information from geometry are enough to understand. The book is intended for secondary school students, young people and all adults who want to spend their free time with benefit and interest. Math is closer than you think. Just start noticing it.</t>
  </si>
  <si>
    <t>https://sentrumbookstore.com/upload/iblock/734/dog7hm5xopfdl907e2vhw0d9gw8ufb11/9785171878733.jpg</t>
  </si>
  <si>
    <t>Питер, Нис, Конз</t>
  </si>
  <si>
    <t>Великие умы. Леонардо да Винчи</t>
  </si>
  <si>
    <t>История знает немало учёных и мыслителей, чьи открытия и изобретения изменили мир. Серия «Великие умы» познакомит юных читателей с самыми выдающимися из них! В каждой книге вас ждёт не только захватывающая история жизни великого человека, но и увлекательное путешествие в мир знаний. А ещё — оригинальные задания и эксперименты, которые можно провести дома. Леонардо да Винчи — один из величайших гениев в истории человечества. Его идеи и изобретения находят своё применение и в наше время, а произведения искусства собирают толпы зрителей на выставках и в музеях. «Тайная вечеря» и «Мона Лиза», первые летательные аппараты и парашюты, «Витрувианский человек» и Атлантический кодекс — лишь малая часть обширного наследия великого учёного и художника, ставшего символом своей эпохи. Плотная бумага и твердая обложка позволяют брать книгу с собой на дачу или в поездку, чтобы ребенок не скучал и провел время с пользой. А яркие иллюстрации и интересные задания делают ее отличным подарком юным исследователям 9—11 лет.</t>
  </si>
  <si>
    <t>Великие умы. Люди, изменившие мир</t>
  </si>
  <si>
    <t>Peter, Nis, Conz</t>
  </si>
  <si>
    <t>Great minds. Leonardo da Vinci</t>
  </si>
  <si>
    <t>History knows many scientists and thinkers whose discoveries and inventions changed the world. The Great Minds series will introduce young readers to the most prominent of them! In each book you will find not only an exciting story of the life of a great man, but also a fascinating journey into the world of knowledge. There are also original tasks and experiments that can be done at home. Leonardo da Vinci is one of the greatest geniuses in the history of mankind. His ideas and inventions find their application in our time, and his works of art attract crowds of spectators at exhibitions and in museums. The Last Supper and the Mona Lisa, the first flying machines and parachutes, The Vitruvian Man and the Atlantic Codex are just a small part of the vast legacy of the great scientist and artist, who became a symbol of his era. The thick paper and hard cover allow you to take the book with you to the country or on a trip so that the child does not get bored and spends time usefully. And the vivid illustrations and interesting tasks make it a great gift for young researchers aged 9-11.</t>
  </si>
  <si>
    <t>https://sentrumbookstore.com/upload/iblock/401/26vzr6hike63an7488bqpizva09ohryb/9785042344213.jpg</t>
  </si>
  <si>
    <t>Великие умы. Мария Кюри</t>
  </si>
  <si>
    <t>История знает немало учёных и мыслителей, чьи открытия и изобретения изменили мир. Серия "Великие умы" познакомит юных читателей с самыми выдающимися из них! В каждой книге вас ждёт не только захватывающая история жизни великого человека, но и увлекательное путешествие в мир знаний. А ещё — оригинальные задания и эксперименты, которые можно провести дома. Мария Кюри – легендарный физик и химик, чьи труды перевернули представление о науке. Она посвятила жизнь изучению радиоактивности, открыв два новых химических элемента (полоний и радий). Кюри стала первой женщиной-лауреатом Нобелевской премии и остаётся единственным человеком, получившим эту награду в двух разных дисциплинах.</t>
  </si>
  <si>
    <t>Great minds. Marie Curie</t>
  </si>
  <si>
    <t>History knows many scientists and thinkers whose discoveries and inventions changed the world. The Great Minds series will introduce young readers to the most prominent of them! In each book you will find not only an exciting story of the life of a great man, but also a fascinating journey into the world of knowledge. There are also original tasks and experiments that can be done at home. Marie Curie is a legendary physicist and chemist, whose works have turned the idea of science upside down. She devoted her life to the study of radioactivity, discovering two new chemical elements (polonium and radium). Curie became the first female Nobel Laureate and remains the only person to receive this award in two different disciplines.</t>
  </si>
  <si>
    <t>https://sentrumbookstore.com/upload/iblock/5a1/iemgxea3g2hv5q22zutqf7v614ra86hb/9785042345425.jpg</t>
  </si>
  <si>
    <t>Прокофьева, Софья</t>
  </si>
  <si>
    <t>Робин Гуд. 12 знаменитых легенд в пересказе для детей</t>
  </si>
  <si>
    <t>Знаменитые средневековые легенды и сказания в пересказе для детей с классическими иллюстрациями Леонида Фейнберга В нашей книге собраны самые известные легенды Средневековья: здесь читатель встретит отважного короля Артура, прекрасную и коварную Лорелею, великого чародея Мерлина, загадочного Лоэнгрина и благородного разбойника Робин Гуда. Сюжеты этих легенд по сей день остаются источником вдохновения для писателей и художников, композиторов и кинорежиссёров, а имена их героев давно стали нарицательными. В пересказе Софьи Прокофьевой и Веры Марковой сложнейшие произведения, полные символов и метафор, стали увлекательными и доступными для юных читателей. Иллюстрации созданы выдающимся художником Леонидом Фейнбергом. О КНИГЕ• Серия «Наши любимые книжки» — это книги, которые становятся синонимом детства и которые так важно прочитать ребёнком. Они развивают вкус, расширяют кругозор и прививают любовь к чтению. • 12 легенд о короле Артуре, Робине Гуде и многих других. • Доступное и увлекательное переложение для детей от Софьи Прокофьевой и Веры Марковой, именитых советских писательниц, поэтесс и переводчиц. • Чёрно-белые иллюстрации-гравюры, а также буквицы и форзацы от выдающегося художника Леонида Фейнберга. • Красочное оформление: твёрдый переплёт, цветная фольга и лак на обложке, иллюстрированные форзацы, мелованная матовая бумага. • Увеличенный формат (16,2 х 21 см). • Порадует как ребёнка, так и ценителя классической иллюстрации. Идеально подойдет детям, подросткам и взрослым, которые любят классическую литературу, литературную классику, легенды, сказания, мифы, Средневековье, средневековая история, старинные предания, книги о героях, книги о рыцарях, книги о магии, книги с иллюстрациями. Это отличный подарок для сына и дочки, внука и внучки, племянника и племянницы, школьника и школьницы, друга или подруги, друзей на День рождения, Новый год, 1 сентября, окончание учебного года, каникулы или просто без повода.</t>
  </si>
  <si>
    <t>Наши любимые книжки</t>
  </si>
  <si>
    <t>Prokofiev, Sofia</t>
  </si>
  <si>
    <t>Robin Hood. 12 famous legends retold for children</t>
  </si>
  <si>
    <t>Famous medieval legends and tales retold for children with classic illustrations by Leonid Feinberg Our book contains the most famous legends of the Middle Ages: here the reader will meet the brave King Arthur, the beautiful and treacherous Lorelei, the great wizard Merlin, the mysterious Lohengrin and the noble robber Robin Hood. To this day, the plots of these legends remain a source of inspiration for writers and artists, composers and film directors, and the names of their heroes have long become household names. In the retelling by Sofia Prokofieva and Vera Markova, the most complex works full of symbols and metaphors have become fascinating and accessible to young readers. The illustrations were created by the outstanding artist Leonid Feinberg. ABOUT THE BOOK• The "Our Favorite Books" series are books that become synonymous with childhood and that are so important for a child to read. They develop taste, broaden horizons and instill a love of reading. • 12 legends about King Arthur, Robin Hood and many others. • An accessible and fascinating translation for children by Sofia Prokofieva and Vera Markova, famous Soviet writers, poetesses and translators. • Black and white illustrations-engravings, as well as letters and flyleafs from the outstanding artist Leonid Feinberg. • Colorful design: hardcover, colored foil and varnish on the cover, illustrated flyleaf, coated matte paper. • Enlarged format (16.2 x 21 cm). • It will delight both the child and the connoisseur of classical illustration. It is ideal for children, teenagers and adults who love classical literature, literary classics, legends, tales, myths, the Middle Ages, medieval history, ancient legends, books about heroes, books about knights, books about magic, books with illustrations. This is a great gift for a son and daughter, grandson and granddaughter, nephew and niece, schoolboy and schoolgirl, friend or girlfriend, friends for a birthday, New Year, September 1, the end of the school year, holidays or just for no reason.</t>
  </si>
  <si>
    <t>https://sentrumbookstore.com/upload/iblock/298/fgjrt2yp0rvgmetl6ez4hmsvp4v69qo7/9785389322110.jpg</t>
  </si>
  <si>
    <t>Риордан, Рик</t>
  </si>
  <si>
    <t>Перси Джексон и Олимпийцы. Море чудовищ (#2) (оформление Полины Граф)</t>
  </si>
  <si>
    <t>Рик Риордан — всемирно известный автор, чьи книги переведены на 42 языка, а суммарные продажи превысили 100 миллионов экземпляров. Первую книгу про Перси Джексона он написал для своего сына, а сейчас вселенная Риордана состоит более чем из двадцати книг. Приключения Перси Джексона продолжаются!Меня зовут Перси Джексон, я полубог, поэтому привык ко всяким странным штукам. Теперь, если школьная столовая превращается в арену для сражения и мне угрожают злобные людоеды-великаны, я не жду у моря погоды, а сразу уношу ноги. Единственное безопасное место для таких, как я — Лагерь полукровок, — теперь нельзя назвать таковым. Дерево Талии, в котором заключена душа дочери Зевса, отравлено. Вот повезло! Теперь ничто не мешает чудовищам пробраться в Лагерь. Только одна вещь может нас спасти — Золотое Руно где-то в море Чудовищ. Нам с Аннабет придется сбежать, вместе с моим сводным братом циклопом, и снова рискнуть жизнью ради спасения мира. Что ж, если нас съедят, то это будет уже победа.</t>
  </si>
  <si>
    <t>Люди против магов</t>
  </si>
  <si>
    <t>Riordan, Rick</t>
  </si>
  <si>
    <t>Percy Jackson and the Olympians. Sea of Monsters (#2) (designed by Polina Graf)</t>
  </si>
  <si>
    <t>Rick Riordan is an internationally renowned author whose books have been translated into 42 languages, and total sales have exceeded 100 million copies. He wrote the first book about Percy Jackson for his son, and now Riordan's universe consists of more than twenty books. The adventures of Percy Jackson continue!My name is Percy Jackson, I'm a demigod, so I'm used to all sorts of weird stuff. Now, if the school cafeteria turns into a battleground and I'm threatened by vicious ogres, I don't wait for the weather by the sea, but immediately run away. The only safe place for people like me is Camp Half—Blood, which can no longer be called such. The tree of Thalia, which contains the soul of Zeus' daughter, is poisoned. That's lucky! Now there's nothing stopping the monsters from sneaking into the Camp. Only one thing can save us — the Golden Fleece is somewhere in the sea of Monsters. Annabeth and I will have to escape, along with my stepbrother Cyclops, and risk our lives again to save the world. Well, if we get eaten, it will be a victory.</t>
  </si>
  <si>
    <t>https://sentrumbookstore.com/upload/iblock/7bf/wvbcfhyllyb0hqmcvvidvim64ojw1qiv/9785042257223.jpg</t>
  </si>
  <si>
    <t>Ротонди, Джулиана</t>
  </si>
  <si>
    <t>Жуткая энциклопедия. Самые страшные монстры</t>
  </si>
  <si>
    <t>Яркая энциклопедия для юных любителей мифов и легенд о волшебных существах со всего мира!АННОТАЦИЯРассказы о монстрах и легенды о мифических существах пугали людей по всему миру испокон веков и продолжают наводить ужас… Но как много нам известно об этих созданиях – драконах, волшебницах и вурдалаках? В энциклопедии вас ждут истории о 30 фантастических существах из мифов, народных преданий и литературных произведений со всего света. Вы познакомитесь с чупакаброй, Бабой-ягой, Цербером, Минотавром, Кинг-Конгом и василиском и рассмотрите их вблизи на красочных иллюстрациях. А ещё вы выясните, почему вампиры ненавидят чеснок, где обитала паучиха Шелоб, как писатель Г. Ф. Лавкрафт создал чудовище Ктулху и на кого похож мапингуари. О КНИГЕ• Истории о 30 фантастических монстрах со всего света. • Чупакабра, Баба-яга, Цербер, Минотавр, Кинг-Конг, василиск и другие легендарные герои. • Живописные иллюстрации в фольклорном стиле от Элайзы Паганелли на каждом развороте. • Качественное оформление: твёрдый переплёт, лак на обложке, плотная бумага• Большой подарочный формат (21 x 33 см). • Серия «Энциклопедия тайн и волшебства» — это богато оформленные энциклопедии о волшебных существах, загадочных местах и героях мифов. Они станут отличным подарком для любого фаната фэнтези, поклонника мистических историй и городских легенд. Идеально подойдет детям, подросткам и взрослым, которые увлекаются фэнтези и мистикой, любят подарочные энциклопедии и атласы, истории о монстрах, чудищах, чудовищах, фантастических созданиях, вампирах, драконах, волшебниках и волшебницах, магии и волшебстве, ужасы, легенды со всего света, фольклор, мифы, мифологию, энциклопедии для взрослых, энциклопедии для широкого круга читателей. Это отличный подарок для сына и дочки, внука и внучки, племянника и племянницы, школьника и школьницы, друга или подруги, друзей, парня или девушки на День рождения, Новый год, 1 сентября, 8 марта, 23 февраля, 14 февраля (День святого Валентина) или просто без повода.</t>
  </si>
  <si>
    <t>Энциклопедия тайн и волшебства</t>
  </si>
  <si>
    <t>Rotondi, Juliana</t>
  </si>
  <si>
    <t>A creepy encyclopedia. The scariest monsters</t>
  </si>
  <si>
    <t>A vibrant encyclopedia for young fans of myths and legends about magical creatures from all over the world!Annotations Stories about monsters and legends about mythical creatures have been scaring people all over the world for centuries and continue to terrify… But how much do we know about these creatures–dragons, witches, and ghouls? In the encyclopedia you will find stories about 30 fantastic creatures from myths, folk legends and literary works from all over the world. You will get to know the Chupacabra, Baba Yaga, Cerberus, Minotaur, King Kong and Basilisk and see them up close in colorful illustrations. You'll also find out why vampires hate garlic, where Shelob the spider lived, how H. P. Lovecraft created the monster Cthulhu, and who Mapinguari looks like. ABOUT THE BOOK• Stories about 30 fantastic monsters from all over the world. • Chupacabra, Baba Yaga, Cerberus, Minotaur, King Kong, Basilisk and other legendary heroes. • Picturesque illustrations in folklore style by Eliza Paganelli on each page. • High-quality design: hardcover, lacquer on the cover, thick paper • Large gift format (21 x 33 cm).  The Encyclopedia of Mysteries and Magic series is a richly designed encyclopedia about magical creatures, mysterious places and mythological heroes. They will be a great gift for any fantasy fan, fan of mystical stories and urban legends. It is ideal for children, teenagers and adults who are fond of fantasy and mysticism, love gift encyclopedias and atlases, stories about monsters, monsters, monsters, fantastic creatures, vampires, dragons, wizards and sorceresses, magic and sorcery, horrors, legends from around the world, folklore, myths, mythology, encyclopedias for adults, encyclopedias for a wide range of readers. This is a great gift for a son and daughter, grandson and granddaughter, nephew and niece, schoolboy and schoolgirl, boyfriend or girlfriend, friends, boyfriend or girlfriend on birthday, New Year, September 1, March 8, February 23, February 14 (Valentine's Day) or just for no reason.</t>
  </si>
  <si>
    <t>https://sentrumbookstore.com/upload/iblock/f61/bpb6o2y8b2sxucjzjjspo2ind6y4x6pj/9785389313767.jpg</t>
  </si>
  <si>
    <t>Рюндберг, Юхан</t>
  </si>
  <si>
    <t>Ночной ворон</t>
  </si>
  <si>
    <t>Зима 1880 года. Все свои одиннадцать лет Мика провела в приюте, ни дня не ходила в школу и даже не имеет фамилии. Зато, как вскоре понимает полицейский сыщик Вальдемар Хофф, наблюдательна, умна и отважна. Вместе с ней он начинает охоту на неуловимого Ночного Ворона - свирепого убийцу, терроризирующего стокгольмские улицы. Это первая книга детективного цикла Юхана Рюндберга для подростков о приключениях Мики и Хоффа. В 2021 году за "Ночного ворона" автор получил премию Августа Стринберга, а в 2023 - премию памяти Астрид Линдгрен. Для среднего и старшего школьного возраста.</t>
  </si>
  <si>
    <t>Детективы для детей</t>
  </si>
  <si>
    <t>Rundberg, Johan</t>
  </si>
  <si>
    <t>The Night Raven</t>
  </si>
  <si>
    <t>Winter of 1880. Mika spent all her eleven years in an orphanage, never went to school for a day, and doesn't even have a last name. But, as police detective Waldemar Hoff soon realizes, she is observant, intelligent and brave. Together with her, he begins the hunt for the elusive Night Raven, a ferocious killer terrorizing the streets of Stockholm. This is the first book in Johan Rundberg's detective series for teenagers about the adventures of Mika and Hoffa. In 2021, the author received the August Strinberg Award for The Night Raven, and in 2023 the Astrid Lindgren Memorial Award. For middle and high school age.</t>
  </si>
  <si>
    <t>https://sentrumbookstore.com/upload/iblock/e23/sx6vyxph2a3gjl93pgrfkuvw10rpk6eo/9785001145226.jpg</t>
  </si>
  <si>
    <t>Королева воров</t>
  </si>
  <si>
    <t>Весной 1880 года Стокгольм с нетерпением ждёт возвращения экспедиции знаменитого Норденшёльда, и городской детский приют - не исключение. Одиннадцатилетняя сирота Мика мечтает стать юнгой на корабле, но вместо этого вынуждена искать двух пропавших маленьких воспитанников. Их следы ведут к таинственной даме, уличной артистке по имени Генриетта. Проницательная Мика и её друг полицейский Вальдемар Хофф чувствуют, что дело нечисто. Но даже им не под силу представить себе, какой жуткий спектакль замыслила Генриетта. Это вторая книга детективного цикла Юхана Рюндберга для подростков о приключениях Мики и Хоффа. Для среднего и старшего школьного возраста.</t>
  </si>
  <si>
    <t>The Queen of Thieves</t>
  </si>
  <si>
    <t>In the spring of 1880, Stockholm was looking forward to the return of the famous Nordenskiold expedition, and the city orphanage was no exception. Eleven-year-old orphan Mika dreams of becoming a cabin boy on a ship, but instead she is forced to search for two missing young pupils. Their tracks lead to a mysterious lady, a street performer named Henrietta. The astute Mika and her policeman friend Waldemar Hoff sense that something is fishy. But even they can't imagine what a terrible spectacle Henrietta has planned. This is the second book in Johan Rundberg's teen detective series about the adventures of Mika and Hoffa. For middle and high school age.</t>
  </si>
  <si>
    <t>https://sentrumbookstore.com/upload/iblock/f24/q7zzzdodfuv8g7x2s8v36aj9molzcnu5/9785001145387.jpg</t>
  </si>
  <si>
    <t>Стивенсон, Роберт</t>
  </si>
  <si>
    <t>Остров сокровищ</t>
  </si>
  <si>
    <t>Роберт Льюис Стивенсон, как никто другой, мог превратить сухие исторические события в невероятные приключения, а плоды своего вымысла представить как достоверные факты. Почти все, что известно о пиратах Карибского моря, вышло из "Острова Сокровищ". Стивенсон – один из немногих авторов приключенческой литературы, чьи произведения признаны английской классикой.</t>
  </si>
  <si>
    <t>Шедевры мировой литературы</t>
  </si>
  <si>
    <t>Stevenson, Robert</t>
  </si>
  <si>
    <t>Treasure island</t>
  </si>
  <si>
    <t>Robert Louis Stevenson, like no one else, could turn dry historical events into incredible adventures, and present the fruits of his fiction as reliable facts. Almost everything that is known about Pirates of the Caribbean came from Treasure Island. Stevenson is one of the few authors of adventure literature whose works are recognized as English classics.</t>
  </si>
  <si>
    <t>https://sentrumbookstore.com/upload/iblock/769/p1m5afafwomu7qkklpyq0mgeylwhjrf0/9785171890827.jpg</t>
  </si>
  <si>
    <t>Тордаши, Катрин</t>
  </si>
  <si>
    <t>Огненное перо (#1)</t>
  </si>
  <si>
    <t>Новинка в жанре городского фэнтези для подростков!Париж — город тайн и загадок, но Леа не могла представить, насколько изменится ее жизнь после переезда. Гуляя однажды около Нотр-Дама, девочка увидела таинственную незнакомку, которая говорит с птицами! Новая подруга, которая представляется Алекс, открывает Леа город с новой стороны, полной тайн и загадок. Но когда Алекс внезапно похищают, Леа должна объединиться с бандой беспризорников, чтобы спасти ее!</t>
  </si>
  <si>
    <t>Птицы Парижа</t>
  </si>
  <si>
    <t>Tordashi, Catherine</t>
  </si>
  <si>
    <t>Fire Feather (#1)</t>
  </si>
  <si>
    <t>A novelty in the genre of urban fantasy for teenagers!Paris is a city of secrets and mysteries, but Lea couldn't imagine how much her life would change after moving. Walking near Notre Dame one day, the girl saw a mysterious stranger who talks to birds! A new friend, who introduces herself as Alex, opens the city to Lea from a new perspective, full of secrets and mysteries. But when Alex is suddenly abducted, Lea must team up with a gang of street kids to save her!</t>
  </si>
  <si>
    <t>https://sentrumbookstore.com/upload/iblock/275/u31029jwmiwfqoix1xymmgcnmzbk4rc3/9785042190650.jpg</t>
  </si>
  <si>
    <t>Фрэн, Уайлд</t>
  </si>
  <si>
    <t>Корабль пропавших слов</t>
  </si>
  <si>
    <t>Одиннадцатилетний Сэм может выпутаться из любой передряги, благодаря силе «прости» и «извини». Однако, когда гоблины похищают у него эти слова, мальчик больше не может ни перед кем извиняться!Намереваясь вернуть украденное, Сэм оказывается в волшебном мире, где технологии работают на горячем воздухе, получаемом из слов! Вместе с гоблином Тольвером, который мечтает о путешествиях, Сэм отправляется в опасное морское путешествие на огромном корабле, чтобы снова иметь возможность извиняться. Успеет ли он найти свои слова, прежде чем они исчезнут навсегда?</t>
  </si>
  <si>
    <t>Море приключений. Фэнтези для подростков</t>
  </si>
  <si>
    <t>Fran, Wilde</t>
  </si>
  <si>
    <t>The Ship of the Missing Words</t>
  </si>
  <si>
    <t>Eleven-year-old Sam can get out of any mess, thanks to the power of "sorry" and "sorry." However, when the goblins steal these words from him, the boy can no longer apologize to anyone!Intending to return the stolen goods, Sam finds himself in a magical world where technology runs on hot air, obtained from words! Together with the goblin Tolver, who dreams of traveling, Sam embarks on a dangerous sea voyage on a huge ship in order to be able to apologize again. Will he have time to find his words before they disappear forever?</t>
  </si>
  <si>
    <t>https://sentrumbookstore.com/upload/iblock/446/6pzumaov7z1ub2r3ewfrucgiq7pcvpaf/9785042254253.jpg</t>
  </si>
  <si>
    <t>Холли, Вебб</t>
  </si>
  <si>
    <t>Рассветный тюлень</t>
  </si>
  <si>
    <t>Для тех, кто хочет узнать речные тайны!Каждое утро, едва проснувшись, Лисса бежит смотреть на реку. А маленький тюлень из воды смотрит на нее. Этот малыш заблудился. Иногда тюлени заплывают в реку и не могут вернуться в море. Лисса хочет помочь крохе, но как, пока не придумала. Сможет ли она решить эту задачу?Холли Вебб — очень популярная в России британская писательница. Ее книги для детей и подростков продаются миллионными тиражами, а серия «Добрые истории о зверятах» и цикл детективов для детей про Мейзи Хитчинс неизменно входят в списки бестселлеров. Книга издана на белой бумаге, внутри прекрасные ч/б иллюстрации и крупный шрифт. Подходит тем, кто читать уже умеет, и тем, кто только учится. Отличный подарок для детей от 6 лет!</t>
  </si>
  <si>
    <t>Холли Вебб. Новые истории о зверятах</t>
  </si>
  <si>
    <t>Holly, Webb</t>
  </si>
  <si>
    <t>The Dawn Seal</t>
  </si>
  <si>
    <t>For those who want to learn river secrets!Every morning, as soon as she wakes up, Lissa runs to look at the river. And a little seal from the water is looking at her. This kid got lost. Sometimes seals swim into the river and cannot return to the sea. Lissa wants to help the baby, but she hasn't figured out how yet. Will she be able to solve this problem?Holly Webb is a very popular British writer in Russia. Her books for children and teenagers have sold millions of copies, and the series "Kind Stories about Animals" and a series of detective stories for children about Maisie Hitchins are consistently on the bestseller lists. The book is published on white paper, with beautiful b/w illustrations and large print inside. Suitable for those who already know how to read, and for those who are just learning. A great gift for children from 6 years old!</t>
  </si>
  <si>
    <t>https://sentrumbookstore.com/upload/iblock/c72/vozegg0t89xihtn3dpi1126pcwv4zcjt/9785042104220.jpg</t>
  </si>
  <si>
    <t>Щерба, Наталья</t>
  </si>
  <si>
    <t>Часодеи. 1. Часовой ключ</t>
  </si>
  <si>
    <t>Первая книга серия фэнтези "Часодеи" - российского бестселлера. Сирота Василиса Огнева оказывается могущественной волшебницей-часовщицей, только она может спасти от гибели два мира, однако это будет непросто. 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 могут понять, кто же она сама? Неумеха, ничего не знающая о своем происхождении? Шпионка, засланная отцом, чтобы получить трон? Или могущественная часовщица, которая умеет управлять временем и может спасти Землю и Эфлару от грядущего столкновения?</t>
  </si>
  <si>
    <t>Романы (РОСМЭН)</t>
  </si>
  <si>
    <t>Shcherba, Natalia</t>
  </si>
  <si>
    <t>The clockmakers. 1. The clock key</t>
  </si>
  <si>
    <t>The first book is the Chasodei fantasy series, a Russian bestseller. Orphan Vasilisa Ogneva turns out to be a powerful watchmaker sorceress, only she can save two worlds from destruction, but it will not be easy. Vasilisa, an ordinary Earth girl living with her grandmother, unexpectedly finds out that her father is an influential magician of Eflara, a world built on special clock magic. Once in the land of watchmakers, fairies and fiends, Vasilisa finds herself in the middle of a dangerous game. Even her friends can't figure out who she is. A clumsy woman who knows nothing about her background? A spy sent by her father to gain the throne? Or a powerful watchmaker who knows how to control time and can save Earth and Eflara from the coming collision?</t>
  </si>
  <si>
    <t>https://sentrumbookstore.com/upload/iblock/92b/vzjuf52909ic5omotaxxgq2tnkoftiis/9785353053330.jpg</t>
  </si>
  <si>
    <t>Часодеи. 2. Часовое сердце</t>
  </si>
  <si>
    <t>Два мира - Остала и Эфлара - неумолимо приближаются друг к другу. 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 . .</t>
  </si>
  <si>
    <t>The clockmakers. 2. Clock heart</t>
  </si>
  <si>
    <t>The two worlds of Ostala and Eflara are inexorably approaching each other. Twelve housekeepers find themselves on Earth, in Vasilisa's world, and their goal is to save Ostala and Eflara from a collision at any cost. The only way to increase the Time Gap is with the help of the mysterious Scarlet Flower and the unanimous wish of the housekeepers. However, the feud between the keepers of the Keys flares up with renewed vigor. The great Spirit Astragorus, the sworn enemy of the watchmakers, unexpectedly agrees to help them, but he has his own special interest. After all, no one but him knows that the Scarlet Flower holds many secrets, only one of which is the terrible curse of the Black Key, whose keeper is Vasilisa . . .</t>
  </si>
  <si>
    <t>https://sentrumbookstore.com/upload/iblock/5cf/jrr4r9nvqrhjoxjgidyc7yfv3rkfsj3n/9785353055471.jpg</t>
  </si>
  <si>
    <t>Часодеи. 3. Часовая башня</t>
  </si>
  <si>
    <t>От издателя: 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 ведь еще Василисе нужно успеть спасти фею Диану, поступить в часовую школу и. . . найти ключ к сердцу самого близкого человека.</t>
  </si>
  <si>
    <t>The clockmakers. 3. The clock tower</t>
  </si>
  <si>
    <t>From the publisher: All the housekeepers must get into the Time Gap and find the Split Lock. Vasilisa is ready to do everything to prove her ability to manage time. But Elena Mortinova will definitely stand in her way. Will the girl be able to stand up to her father's powerful girlfriend? But Vasilisa also needs to save the fairy Diana in time, enroll in the clock school and . . find the key to the heart of the person closest to you.</t>
  </si>
  <si>
    <t>https://sentrumbookstore.com/upload/iblock/0e9/lkwf9dxrac8ju7bpmwsuk64zgyszuv4o/9785353057840.jpg</t>
  </si>
  <si>
    <t>Часодеи. 4. Часовое имя</t>
  </si>
  <si>
    <t>От издателя: Продолжаются приключения Василисы, ее друзей и недругов в удивительном волшебном мире, созданном талантливой современной писательницей Натальей Щерба. Разгадает ли Василиса тайну Черного Ключа? Найдет ли Черную Комнату? Узнает ли она наконец правду о своей матери? В кого переселится Дух ужасного волшебника Астрагора? Сумеют ли примириться два самых дорогих Василисе человека? Ответы на эти вопросы вы найдете в книге "Часовое имя" - четвертом романе-фэнтези серии "Часодеи", уже успевшей стать новым отечественным бестселлером.</t>
  </si>
  <si>
    <t>Miraculous</t>
  </si>
  <si>
    <t>The clockmakers. 4. Watch name</t>
  </si>
  <si>
    <t>From the publisher: The adventures of Vasilisa, her friends and foes continue in the amazing magical world created by the talented modern writer Natalia Shcherba. Will Vasilisa solve the mystery of the Black Key? Will he find the Black Room? Will she finally find out the truth about her mother? Who will the Spirit of the terrible wizard Astragora transmigrate into? Will the two people most dear to Vasilisa be able to reconcile? You will find the answers to these questions in the book "The Watch Name", the fourth fantasy novel in the Watchmakers series, which has already become a new domestic bestseller.</t>
  </si>
  <si>
    <t>https://sentrumbookstore.com/upload/iblock/e87/tsxiwm54c1w9fxpvrxdnboy6u2bwtlqu/9785353059561.jpg</t>
  </si>
  <si>
    <t>Часодеи. 5. Часограмма</t>
  </si>
  <si>
    <t>Часодейный мир волнуется: Астрагор, самый сильный враг эфларских часовщиков, вернулся и жаждет мести. Нортон Огнев бросил ему вызов, и Василиса хочет помочь отцу. Вместе со своими верными друзьями она пытается разгадать тайну ржавого обломка, найденного в Расколотом Замке, учится новым часодейным премудростям, постепенно открывая для себя секреты управления Временем. Всех ключников ждут опасные и захватывающие приключения, первые потери, жестокая борьба и встреча с настоящим злом. Василисе предстоит сделать очень важный и трудный выбор. Справится ли она с невероятной ответственностью, вдруг обрушившейся на ее юные плечи, вы узнаете в пятой книге фэнтези-саги «Часодеи»,.</t>
  </si>
  <si>
    <t>The clockmakers. 5. The hour chart</t>
  </si>
  <si>
    <t>The watchmaking world is worried: Astragorus, the most powerful enemy of the Eflar watchmakers, has returned and wants revenge. Norton Ognev challenged him, and Vasilisa wants to help her father. Together with her loyal friends, she tries to solve the mystery of a rusty fragment found in a Shattered Castle, learns new watchmaking tricks, gradually discovering the secrets of time management. All housekeepers are waiting for dangerous and exciting adventures, the first losses, a fierce struggle and a meeting with real evil. Vasilisa has to make a very important and difficult choice. Whether she can handle the incredible responsibility that has suddenly fallen on her young shoulders, you will find out in the fifth book of the fantasy saga "Chasodei".</t>
  </si>
  <si>
    <t>https://sentrumbookstore.com/upload/iblock/b51/x0qp2o4eb4m7dfwb3wpp5t3x36emhzeb/9785353065722.jpg</t>
  </si>
  <si>
    <t>Часодеи. 6. Часовая битва</t>
  </si>
  <si>
    <t>&amp;lt;p&amp;gt;Близится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только Астрагор уверен в своей судьбе и быстро идет к самой главной цели, приобретая союзников и сокрушая врагов. Удастся ли Василисе спасти своего друга? Какая судьба ждет ее отца, Нортона Огнева? Кто же на самом деле Родион Хардиус и какие еще тайны хранит Расколотый Замок? В шестой, финальной книге часодейной истории раскроются все самые важные секреты, и мы наконец-то узнаем, на чьей стороне само Время!&amp;lt;/p&amp;gt;.</t>
  </si>
  <si>
    <t>Часодеи (РОСМЭН)</t>
  </si>
  <si>
    <t>The clockmakers. 6. An hour-long battle</t>
  </si>
  <si>
    <t>&amp;lt;p&amp;gt;The fateful hour is approaching - the decisive battle for the throne of Time is coming. The architectural Circle is in turmoil: Vasilisa Ogneva has become a student of Astragorus, the sworn enemy of all Eflar watchmakers, Fash Draktion has disappeared without a trace, and it is unknown what awaits the keykeepers in the future. And only Astragorus is confident in his fate and quickly goes to the most important goal, gaining allies and crushing enemies. Will Vasilisa be able to save her friend? What fate awaits her father, Norton Ognev? Who is Rodion Hardius really, and what other secrets does the Shattered Castle keep? In the sixth and final book of the hour-long story, all the most important secrets will be revealed, and we will finally find out which side Time itself is on!&amp;lt;/p&amp;gt;.</t>
  </si>
  <si>
    <t>https://sentrumbookstore.com/upload/iblock/9b3/kx3ry02eyv63c10k4wiw1alrzp0sclcx/9785353070924.jpg</t>
  </si>
  <si>
    <t>Удивительные животные нашей планеты</t>
  </si>
  <si>
    <t>Если хочешь узнать всё о самых удивительных животных со всего мира, скорее открывай эту энциклопедию! В книге тебя ждут самые интересные факты о 60 рекордсменах животного мира, поражающих своей скоростью, силой, выносливостью, ловкостью и необычными способностями. • Яркие фотографии на каждой странице помогают лучше рассмотреть героев книги. • Короткие и понятные тексты легко читаются и запоминаются. • На развороте — одно животное. • Интересные факты делают чтение ещё увлекательнее. Сколько времени верблюд может прожить без воды? Кто быстрее всех плавает в океане? Какое животное способно идеально копировать человеческий голос? Эта детская энциклопедия познакомит ребёнка с самыми необыкновенными обитателями нашей планеты и покажет, насколько разнообразен и необычен мир живой природы!Юного читателя ждут десятки невероятных фактов, красочные фотографии и настоящее путешествие в мир животных-рекордсменов!</t>
  </si>
  <si>
    <t>Amazing animals of our planet</t>
  </si>
  <si>
    <t>If you want to learn all about the most amazing animals from all over the world, please open this encyclopedia! In the book, you will find the most interesting facts about 60 record holders of the animal world, who amaze with their speed, strength, endurance, agility and unusual abilities. • Vivid photos on each page help you get a better look at the characters in the book. • Short and clear texts are easy to read and remember. • There is one animal on the centerfold. • Interesting facts make reading even more fun. How long can a camel live without water? Who is the fastest swimmer in the ocean? Which animal is able to perfectly copy the human voice? This children's encyclopedia will introduce the child to the most extraordinary inhabitants of our planet and show how diverse and unusual the world of wildlife is!Dozens of incredible facts, colorful photos and a real journey into the world of record-breaking animals await the young reader!</t>
  </si>
  <si>
    <t>https://sentrumbookstore.com/upload/iblock/763/7g3agaar8pd7vmnxmhhyy39ac41u7yf1/9785042330087.jpg</t>
  </si>
  <si>
    <t>Легендарные деятели искусств</t>
  </si>
  <si>
    <t>В этой книге вас ждёт встреча со 100 выдающимися деятелями искусств разных стран и эпох. Вы узнаете удивительные факты о Пабло Пикассо, Мэрилин Монро, Кристиане Диоре, Льве Толстом и многих других легендарных творческих людях. Узнайте, как они повлияли на мир моды, кино, литературы и музыки. Рассказы о людях дополняет большое количество стильных акварельных иллюстраций. Другие книги серии:- «Легендарные ученые и изобретатели»- «Легендарные женщины»- «Легендарные правители и лидеры»- «Легендарные исследователи и путешественники».</t>
  </si>
  <si>
    <t>Легендарные люди, изменившие мир</t>
  </si>
  <si>
    <t>Legendary artists</t>
  </si>
  <si>
    <t>In this book, you will meet with 100 outstanding artists from different countries and eras. You will learn amazing facts about Pablo Picasso, Marilyn Monroe, Christian Dior, Leo Tolstoy and many other legendary creative people. Find out how they influenced the world of fashion, cinema, literature and music. Stories about people are complemented by a large number of stylish watercolor illustrations. Other books in the series:- "Legendary Scientists and inventors"- "Legendary women"- "Legendary Rulers and Leaders"- "Legendary Explorers and Travelers".</t>
  </si>
  <si>
    <t>https://sentrumbookstore.com/upload/iblock/02c/t97j8y0g86sd5cjk0z3rn7v9f4564ji2/9785042048821.jpg</t>
  </si>
  <si>
    <t>Легендарные исследователи и путешественники</t>
  </si>
  <si>
    <t>«Легендарные исследователи и путешественники»В этой книге вас ждет встреча с 70 исследователями разных стран и эпох. Вы узнаете удивительные факты о Христофоре Колумбе, Джеймсе Куке, Чарльзе Дарвине, Юрии Гагарине и многих других легендарных путешественниках: как открывали новые материки, бороздили океаны и летали в космос. Их дополняет большое количество стильных акварельных иллюстраций. Другие книги серии:- «Легендарные деятели искусств»- «Легендарные женщины»- «Легендарные правители и лидеры»- «Легендарные ученые и изобретатели».</t>
  </si>
  <si>
    <t>Legendary explorers and travelers</t>
  </si>
  <si>
    <t>"Legendary explorers and travelers"In this book, you will meet with 70 researchers from different countries and eras. You will learn amazing facts about Christopher Columbus, James Cook, Charles Darwin, Yuri Gagarin and many other legendary travelers.: how they discovered new continents, sailed the oceans and flew into space. They are complemented by a large number of stylish watercolor illustrations. Other books in the series:- "Legendary Artists"- "Legendary women"- "Legendary rulers and Leaders"- "Legendary scientists and inventors".</t>
  </si>
  <si>
    <t>https://sentrumbookstore.com/upload/iblock/620/3elseej9ij8dkx93su4yqs1dhug0lsa0/9785042059919.jpg</t>
  </si>
  <si>
    <t>Легендарные правители и лидеры</t>
  </si>
  <si>
    <t>В этой книге вас ждёт встреча с 80 выдающимися правителями разных стран и эпох. Вы узнаете удивительные факты о Наполеоне Бонапарте, Клеопатре, Юлии Цезаре, Карле Великом, Петре I, Екатерине II и многих других легендарных лидерах. Узнайте, как их идеи, решения и поступки изменили ход истории. Рассказы дополняет большое количество стильных акварельных иллюстраций. Другие книги серии:- «Легендарные ученые и изобретатели»- «Легендарные женщины»- «Легендарные деятели искусств»- «Легендарные исследователи и путешественники».</t>
  </si>
  <si>
    <t>Legendary rulers and leaders</t>
  </si>
  <si>
    <t>In this book, you will meet with 80 outstanding rulers from different countries and eras. You will learn amazing facts about Napoleon Bonaparte, Cleopatra, Julius Caesar, Charlemagne, Peter I, Catherine II and many other legendary leaders. Find out how their ideas, decisions, and actions changed the course of history. The stories are complemented by a large number of stylish watercolor illustrations. Other books in the series:- "Legendary scientists and inventors"- "Legendary women"- "Legendary artists"- "Legendary explorers and travelers".</t>
  </si>
  <si>
    <t>https://sentrumbookstore.com/upload/iblock/543/4wys3k570k3gd4prlkmvuvn82vuz288o/9785042136993.jpg</t>
  </si>
  <si>
    <t>Легендарные ученые и изобретатели</t>
  </si>
  <si>
    <t>В этой книге вас ждёт встреча со 100 выдающимися учёными разных стран и эпох. Вы узнаете удивительные факты об Архимеде, Леонардо да Винчи, Исааке Ньютоне, Билле Гейтсе и многих других легендарных изобретателях. Узнайте, как они повлияли на развитие технологий и создали мир таким, каким вы знаете его сейчас. Их дополняет большое количество стильных акварельных иллюстраций. Другие книги серии:- «Легендарные деятели искусств»- «Легендарные женщины»- «Легендарные правители и лидеры»- Легендарные исследователи и путешественники».</t>
  </si>
  <si>
    <t>Legendary scientists and inventors</t>
  </si>
  <si>
    <t>In this book, you will meet with 100 outstanding scientists from different countries and eras. You will learn amazing facts about Archimedes, Leonardo da Vinci, Isaac Newton, Bill Gates and many other legendary inventors. Find out how they influenced the development of technology and created the world as you know it now. They are complemented by a large number of stylish watercolor illustrations. Other books in the series:- "Legendary Artists"- "Legendary women"- "Legendary rulers and Leaders"- Legendary explorers and travelers.</t>
  </si>
  <si>
    <t>https://sentrumbookstore.com/upload/iblock/77d/nm3scnsixfe3m1u548ijlueip6xa96vb/9785042137020.jpg</t>
  </si>
  <si>
    <t>Young Adult</t>
  </si>
  <si>
    <t>Габриэлла, Залапи</t>
  </si>
  <si>
    <t>Илария</t>
  </si>
  <si>
    <t>В центре повествования — восьмилетняя Илария, чья жизнь резко меняется в мае 1980 года. Прямо у ворот школыв Женеве ее забирает отец, переживающий тяжелый развод с матерью девочки. Короткая прогулка превращаетсяв двухлетнее скитание по городам Европы. Виртуозно используя простые, короткие и точные фразы, автор дает нам возможность посмотреть на жестокость и слабость взрослых глазами ребенка. Этот роман-инициация, исполненный чуткости и осязаемости, становится путем одновременно суровым и нежным, где детская способность удивляться, к счастью, выживает вопреки печали, страхам и щемящей тоске. MADAME FIGARO.</t>
  </si>
  <si>
    <t>Gabriella, Come on.</t>
  </si>
  <si>
    <t>Ilaria</t>
  </si>
  <si>
    <t>The story centers on eight—year-old Ilaria, whose life changes dramatically in May 1980. Right at the school gates in Geneva, she is picked up by her father, who is going through a difficult divorce from the girl's mother. A short walk turns into a two-year wandering through the cities of Europe. Masterfully using simple, short and precise phrases, the author gives us the opportunity to look at the cruelty and weakness of adults through the eyes of a child. This initiation novel, full of sensitivity and tangibility, becomes a path both harsh and gentle, where the child's ability to wonder, fortunately, survives despite sadness, fears and aching longing. MADAME FIGARO.</t>
  </si>
  <si>
    <t>https://sentrumbookstore.com/upload/iblock/251/jealy39nkaxc10mo517dglbi4f2h1fu8/9785605456315.jpg</t>
  </si>
  <si>
    <t>Голотвин, Роман</t>
  </si>
  <si>
    <t>Время живое и мертвое</t>
  </si>
  <si>
    <t>Захватывающая история в лучших традициях «Матрицы» и «Ночного дозора»!Привычный мир Мишки Щербинина изменился навсегда, ведь он узнает о властителях цифрового времени, которые стремятся подменить живое время искусственным. Получив от деда часы, излучающие подлинное время, он начинает видеть стражей мертвого времени, преследующих его, словно охотники. Заручившись помощью одноклассницы Дашки и таинственного Часовщика, умеющего с помощью часов управлять реальностью и считающего Мишку избранным, Михаил бросает вызов страшному врагу. Читатель погрузится в увлекательное повествование со множеством отсылок как на классиков научной фантастики (произведения Стругацких и многих других), так и на современную поп-культуру («Лангольеры» и пр. ), постепенно раскрывающее глубокую вселенную романа.</t>
  </si>
  <si>
    <t>Хрупкая ткань времени. Фантастика для подростков</t>
  </si>
  <si>
    <t>Golotvin, Roman</t>
  </si>
  <si>
    <t>Time is alive and dead</t>
  </si>
  <si>
    <t>An exciting story in the best traditions of The Matrix and The Night Watch!The familiar world of Mishka Shcherbinin has changed forever, because he learns about the rulers of digital time, who seek to replace living time with artificial time. After receiving a watch from his grandfather that emits authentic time, he begins to see the guardians of dead time chasing him like hunters. Enlisting the help of a classmate, Dasha, and a mysterious Watchmaker who knows how to control reality with a watch and considers Mishka the chosen one, Mikhail challenges a terrible enemy. The reader will immerse himself in a fascinating narrative with many references to both science fiction classics (the works of the Strugatskys and many others) and modern pop culture (The Langoliers, etc.), gradually revealing the deep universe of the novel.</t>
  </si>
  <si>
    <t>https://sentrumbookstore.com/upload/iblock/e78/u5f6bcbm0kfu6fpvldggvpjvgv42910y/9785042269202.jpg</t>
  </si>
  <si>
    <t>Филиппенко, Валя</t>
  </si>
  <si>
    <t>Маша что-то потеряла</t>
  </si>
  <si>
    <t>Для подростков — о взрослении, теле, дружбе, любви и страхах, о неловкости и поиске себя в мире, где всё меняется слишком быстро. Для взрослых — о хрупкости ребёнка рядом, о разводе, утрате, умении отпускать и поддерживать, о том, как важно быть внимательным к внутреннему миру подростка. Для всех — это история о принятии себя, о боли и юморе взросления, о том, как заново собрать себя, даже если кажется, что «что-то важное пропало». Маше тринадцать, и иногда у неё пропадают части тела. В её мире это случается со всеми подростками; бывает, «детали» возвращаются через пару часов, бывает — через неделю. Пока одноклассники теряют уши, волосы и терпение на уроках, Маша понимает, что у неё исчезло нечто куда более важное. Она старается разобраться с новыми эмоциями, переживает развод родителей, первую влюблённость, а ещё — пытается понять, как стать счастливой, когда внутри пусто. Нежная и смешная история о взрослении и о том, как легко потерять себя и как трудно найти.</t>
  </si>
  <si>
    <t>Filippenko, Valya</t>
  </si>
  <si>
    <t>Masha has lost something.</t>
  </si>
  <si>
    <t>For teenagers, it's about growing up, the body, friendship, love and fears, about awkwardness and finding yourself in a world where everything is changing too fast. For adults— it's about the fragility of a child next to him, about divorce, loss, the ability to let go and support, about how important it is to be attentive to the inner world of a teenager. For everyone, this is a story about self—acceptance, about the pain and humor of growing up, about how to reassemble yourself, even if it seems that "something important is missing." Masha is thirteen, and sometimes her body parts are missing. In her world, this happens to all teenagers; sometimes the "details" come back after a couple of hours, sometimes after a week. While her classmates are losing their ears, hair, and patience in class, Masha realizes that something much more important has disappeared from her. She's trying to deal with new emotions, going through her parents' divorce, falling in love for the first time, and also trying to figure out how to be happy when there's nothing inside. A gentle and funny story about growing up and how easy it is to lose yourself and how hard it is to find yourself.</t>
  </si>
  <si>
    <t>https://sentrumbookstore.com/upload/iblock/80b/75m6rronbttnqivlcud8e76q9i9w5dq2/9785605474623.jpg</t>
  </si>
  <si>
    <t>Баганова, Мария</t>
  </si>
  <si>
    <t>Шереметевы</t>
  </si>
  <si>
    <t>Род Шереметевых на протяжении веков занимал важное место в российской истории. Фельдмаршал Борис Петрович, сподвижник Петра I, прославился воинской доблестью, а его сын Петр Борисович устроил в усадьбе Останкино собственный театр. Его сын Николай Петрович был страстным любителем музыки. С его именем связана самая яркая история любви того времени - граф женился на крепостной. Юная Параша Жемчугова, выступая на сцене, покорила его сердце. Несмотря на давление высшего света Николай не отрекся от чувств и тайно женился на ней. Их недолгий союз оставил след в истории: в память о рано ушедшей супруге граф основал Шереметевскую больницу в Москве. Удивительным образом судьба Прасковьи повторилась два столетия спустя: праправнук Николая Шереметева, тоже Николай Петрович, влюбился в актрису — Цецилию Мансурову. Как и его предок, он доказал, что настоящая любовь не знает сословных границ. Эта книга – рассказ о людях, которые не только копили богатства, но и щедро делились ими: строили храмы, помогали бедным, развивали искусство. История рода Шереметевых показывает, что истинное величие измеряется не только властью и богатством, но и способностью любить, творить и заботиться о ближних.</t>
  </si>
  <si>
    <t>Династии России</t>
  </si>
  <si>
    <t>Baganova, Maria</t>
  </si>
  <si>
    <t>The Sheremetevs</t>
  </si>
  <si>
    <t>The Sheremetev family has occupied an important place in Russian history for centuries. Field Marshal Boris Petrovich, an associate of Peter the Great, became famous for his military prowess, and his son Peter Borisovich set up his own theater in the Ostankino estate. His son Nikolai Petrovich was an avid lover of music. His name is associated with the most vivid love story of that time - the count married a serf. Young Parasha Zhemchugova, performing on stage, won his heart. Despite the pressure of the upper class, Nikolai did not renounce his feelings and secretly married her. Their short-lived union left a mark in history: in memory of his wife, who died early, the count founded the Sheremetyevo Hospital in Moscow. Surprisingly, Praskovya's fate was repeated two centuries later: Nikolai Sheremetev's great—grandson, Nikolai Petrovich, also fell in love with the actress Cecilia Mansurova. Like his ancestor, he proved that true love knows no class boundaries. This book is a story about people who not only accumulated wealth, but also generously shared it: they built temples, helped the poor, and developed art. The history of the Sheremetev family shows that true greatness is measured not only by power and wealth, but also by the ability to love, create, and care for others.</t>
  </si>
  <si>
    <t>https://sentrumbookstore.com/upload/iblock/619/aaxtw149dwskh639ej6em96oqtuiw85a/9785171741174.jpg</t>
  </si>
  <si>
    <t>Взрослая группа</t>
  </si>
  <si>
    <t>Вибек, В.</t>
  </si>
  <si>
    <t>Майкл Джексон. Добро пожаловать в Неверлэнд</t>
  </si>
  <si>
    <t>Майкл Джексон был и еще долго будет оставаться королем популярной музыки. Весь мир буквально боготворил его за песни и неподражаемую «лунную походку». Его преследовали толпы поклонников. Не каждая детская психика способна выдержать такое пристальное внимание. Большинство таких вундеркиндов, добившись успеха, проводят всю оставшуюся жизнь в воспоминаниях. Майкл Джексон оказался не из их числа. Каждая песня, каждый клип и скандал лишь добавляли ему популярности. Сотни пластических операций, проблемы с психикой и, наконец, собственное ранчо, названное в точности так, как и страна Питера Пэна. Та самая страна, в которой дети никогда не взрослеют. . . Он позволял себе все, ведь у него было такое трудное детство. Никто не мог даже представить себе, кто такой Майкл Джексон и в какой переломанный кошмар превратилась его жизнь. О том, кем на самом деле был король популярной музыки, читайте в книге Верены Вибек!</t>
  </si>
  <si>
    <t>Алгоритм</t>
  </si>
  <si>
    <t>Вокруг фильма</t>
  </si>
  <si>
    <t>Vibeck, V.</t>
  </si>
  <si>
    <t>Michael Jackson. Welcome to Neverland</t>
  </si>
  <si>
    <t>Michael Jackson was and will remain the king of popular music for a long time. The whole world literally worshipped him for his songs and inimitable "moonwalk". He was chased by crowds of fans. Not every child's psyche is able to withstand such close attention. Most of these prodigies, having achieved success, spend the rest of their lives in memories. Michael Jackson was not one of them. Every song, every clip, and every scandal only added to his popularity. Hundreds of plastic surgeries, mental health problems and, finally, his own ranch, named exactly like Peter Pan's country. The very country where children never grow up. . . He allowed himself everything, because he had such a difficult childhood. No one could even imagine who Michael Jackson was and what a fractured nightmare his life had turned into. Read about who the king of popular music really was in Verena Vibeck's book!</t>
  </si>
  <si>
    <t>https://sentrumbookstore.com/upload/iblock/d12/85umpvvoeje6mdzsepuk1o9m6bjt7pea/9785002693757.jpg</t>
  </si>
  <si>
    <t>Видмайер, Анастасия</t>
  </si>
  <si>
    <t>Олег Сакмаров. Рок как судьба. Группы "Аквариум", "Наутилус Помпилиус", "Выход", "Колибри", театр "Ленком"</t>
  </si>
  <si>
    <t>Эта книга посвящена уникальному музыканту и поэту Олегу Сакмарову, известному, прежде всего, в качестве флейтиста культовых рок-групп "Аквариум" и "Наутилус Помпилиус". Но роль Сакмарова в культурном ландшафте последних десятилетий вовсе не исчерпывается участием в пусть даже великих коллективах. Он был идеологом и вдохновителем многих ярчайших рок-альбомов, но всегда оставался самостоятельной творческой единицей, автором удивительных соло в замечательных песнях, создателем стихов и композиций разных жанров. В этой книге — открытый финал. Олег Сакмаров и сейчас творчески активен — сочиняет, поёт, играет множество концертов, в том числе и в качестве лидера группы "Жарко". Вполне возможно, читатель, закрывший последнюю страницу, уже услышал совсем новые его произведения. Хочется надеяться, что Олег ещёсоздаст шедевры, о которых можно будет написать не одну книгу.</t>
  </si>
  <si>
    <t>Герои эпохи: биографии</t>
  </si>
  <si>
    <t>Widmeier, Anastasia</t>
  </si>
  <si>
    <t>Oleg Sakmarov. Fate is like fate. Groups "Aquarium", "Nautilus Pompilius", "Exit", "Hummingbird", Lenkom Theater</t>
  </si>
  <si>
    <t>This book is dedicated to the unique musician and poet Oleg Sakmarov, known primarily as the flutist of the iconic rock bands Aquarium and Nautilus Pompilius. But Sakmarov's role in the cultural landscape of recent decades is not limited to participation in even great collectives. He was the ideologist and inspirer of many of the brightest rock albums, but he always remained an independent creative unit, the author of amazing solos in wonderful songs, the creator of poems and compositions of various genres. There is an open ending in this book. Oleg Sakmarov is still creatively active — he composes, sings, and plays many concerts, including as the leader of the band Zharko. It is quite possible that the reader who has closed the last page has already heard his completely new works. I would like to hope that Oleg will create more masterpieces about which it will be possible to write more than one book.</t>
  </si>
  <si>
    <t>https://sentrumbookstore.com/upload/iblock/9ff/1p4lidglvufzk5ka706g689rob5yss0e/9785171868734.jpg</t>
  </si>
  <si>
    <t>Горанский, И., Выборнов, Ю.</t>
  </si>
  <si>
    <t>Марадона, Марадона…</t>
  </si>
  <si>
    <t>Если футбол – это королевство, то блистательный Марадона – один из его незабываемых королей. Аргентинский футбольный гений полтора десятилетия притягивал внимание болельщиков всего мира, которые восхищались его феноменальным мастерством. В 1986 году он привел сборную Аргентины к победе на чемпионате мира в Мексике, через четыре года почти в одиночку довел свою команду до финала и серебряных медалей. Марадона вел игру, отличался взрывной обводкой и непревзойденным по точности пасом. В этой книге – не только летопись его футбольных успехов, но и психологический портрет незаурядной личности. Юного гения, который полностью реализовал себя на футбольном поле. Написали эту книгу замечательные советские журналисты, знатоки и ценители футбола. Они ярко показали судьбу футбольной звезды на фоне политических событий ХХ века.</t>
  </si>
  <si>
    <t>Покорившие мир</t>
  </si>
  <si>
    <t>Goransky, I., Vybornov, Yu.</t>
  </si>
  <si>
    <t>Maradona, Maradona…</t>
  </si>
  <si>
    <t>If football is a kingdom, then the brilliant Maradona is one of its unforgettable kings. The Argentine football genius has been attracting the attention of fans all over the world for a decade and a half, who admired his phenomenal skill. In 1986, he led the Argentine national team to victory at the World Cup in Mexico, and four years later, he almost single-handedly led his team to the finals and silver medals. Maradona led the game with an explosive edge and an unsurpassed pass accuracy. This book contains not only a chronicle of his football successes, but also a psychological portrait of an outstanding personality. A young genius who has fully realized himself on the football field. This book was written by wonderful Soviet journalists, football experts and connoisseurs. They vividly showed the fate of a football star against the background of the political events of the twentieth century.</t>
  </si>
  <si>
    <t>https://sentrumbookstore.com/upload/iblock/62d/xkjsijdxvxs4pg330ufzrhwofqmx4hul/9785002695546.jpg</t>
  </si>
  <si>
    <t>Грей, Кэтрин</t>
  </si>
  <si>
    <t>CHANEL. Женщина, изменившая мир</t>
  </si>
  <si>
    <t>Коко Шанель — выдающаяся женщина‑модельер, совершившая прорыв в мире моды. Её называли "иконой стиля", на неё равнялись, ею восхищались, её любили и ненавидели. Она доказала, что элегантность невозможна без удобства. Маленькое чёрное платье, сумочка на цепочке, брючный костюм, шляпки, — все эти вещи стали неотъемлемой частью фирменного стиля Коко. Судьба Шанель уникальна. Дочь торговца своим трудом прокладывала путь к вершинам славы. Но какова цена успеха? Ответ прост — одиночество. Шанель не завела семью, ее романы каждый раз заканчивалась печальным расставанием. В этой книге интересные события биографии Коко сопровождаются её яркими цитатами, что помогает ближе узнать обаятельную брюнетку с немного печальными карими глазами. Эта книга полезнее, чем психологический практикум и гид по стилю, интереснее, чем учебник истории ХХ века.</t>
  </si>
  <si>
    <t>Мода и эпохи</t>
  </si>
  <si>
    <t>Grey, Catherine</t>
  </si>
  <si>
    <t>CHANEL. The woman who changed the world</t>
  </si>
  <si>
    <t>Coco Chanel is an outstanding fashion designer who has made a breakthrough in the fashion world. She was called an "icon of style," she was looked up to, admired, loved and hated. She proved that elegance is impossible without convenience. A little black dress, a handbag on a chain, a pantsuit, hats — all these things have become an integral part of Coco's corporate identity. Chanel's fate is unique. The daughter of a merchant paved the way to the heights of fame with her labor. But what is the price of success? The answer is simple — loneliness. Chanel did not start a family, her novels ended in a sad breakup every time. In this book, interesting events in Coco's biography are accompanied by her vivid quotes, which helps to get to know the charming brunette with slightly sad brown eyes better. This book is more useful than a psychological workshop and a style guide, more interesting than a history textbook of the twentieth century.</t>
  </si>
  <si>
    <t>https://sentrumbookstore.com/upload/iblock/24e/ma3e594tkx1kqb7tx0r3twbjo26nc4s5/9785171869434.jpg</t>
  </si>
  <si>
    <t>Иванов, А.</t>
  </si>
  <si>
    <t>Мой друг – Олег Даль. Между жизнью и смертью</t>
  </si>
  <si>
    <t>«Работа не приносит мне больше удовольствия. Мне даже странно, что когда-то я считал её для себя всем», – записал Олег Даль в своем дневнике, а спустя неделю он умер. В книге, составленной лучшим другом актера А. Г. Ивановым, приводятся уникальные свидетельства о последних годах популярнейшего советского актера Олега Даля. Говорят близкие родственники актера, его друзья, коллеги по театральному цеху… В книге впервые исследуются волнующая многих поклонников Даля тема – загадка его неожиданной смерти. Дневниковые записи актера и воспоминания родных, наблюдавших перемены, произошедшие в последние несколько лет, как нельзя лучше рассказывают о том, что происходило в душе этого человека. Одна из последних киноролей Даля – обаятельного негодяя Зилова в «Утиной охоте» Вампилова – оказалась для него роковой… «Самое страшное предательство, которое может совершить друг – это умереть», – запишет он в дневнике, а через несколько дней его сердце остановится. . .</t>
  </si>
  <si>
    <t>Культурный слой</t>
  </si>
  <si>
    <t>Ivanov, A.</t>
  </si>
  <si>
    <t>My friend is Oleg Dahl. Between life and death</t>
  </si>
  <si>
    <t>"Work doesn't bring me any more pleasure. It's even strange to me that I once considered her everything to me," Oleg Dahl wrote in his diary, and a week later he died. The book, compiled by the actor's best friend A. G. Ivanov, provides unique evidence about the last years of the most popular Soviet actor Oleg Dahl. Close relatives of the actor, his friends, and colleagues in the theater workshop speak.… For the first time, the book explores a topic that worries many of Dahl's fans – the mystery of his unexpected death. The actor's diary entries and the memories of relatives who have observed the changes that have taken place in the last few years tell the best story about what was happening in the soul of this man. One of Dahl's last film roles, as the charming scoundrel Zilov in Vampilov's Duck Hunt, turned out to be fatal for him ... "The most terrible betrayal a friend can commit is to die," he writes in his diary, and after a few days his heart stops . . .</t>
  </si>
  <si>
    <t>https://sentrumbookstore.com/upload/iblock/dd6/q3s9cbcyb9vtxvtxyljdngmrti4bcc8i/9785002695249.jpg</t>
  </si>
  <si>
    <t>Ильинский, М.</t>
  </si>
  <si>
    <t>Джанни Версаче. Жертва красоты и моды</t>
  </si>
  <si>
    <t>Известный журналист-международник, корреспондент «Известий» Михаил Ильинский десятилетиями жил и работал в центрах мировой моды. В сфере его внимания – жизнь великого модельера ХХ века Джанни Версаче. Это одна их самых загадочных фигур мирового бомонда, Он создал бизнесимперию, был законодателем мод, стал мультимиллионером. Казалось бы, у этого человека сбылись все мечты. Но жизнь таких баловней судьбы – это еще и настоящий детектив. 30 лет назад Джанни Версаче погиб от руки серийного убийцы. Эта книга – приключенческий роман о жизни великого кутюрье и в то же время – увлекательное исследование о мире моды, о ее роли в нашей жизни. Ведь Версаче с его стилем барокко удалось поменять не только стиль одежды миллионов людей, но и образ мысли. Он – один из властителей дум нашего времени. Секрет успеха этого необыкновенного человека открывается на страницах этой книги.</t>
  </si>
  <si>
    <t>Ilyinsky, M.</t>
  </si>
  <si>
    <t>Gianni Versace. A victim of beauty and fashion</t>
  </si>
  <si>
    <t>Mikhail Ilyinsky, a well-known international journalist and correspondent for Izvestia, has lived and worked in world fashion centers for decades. His focus is on the life of the great fashion designer of the twentieth century, Gianni Versace. He is one of the most mysterious figures of the global beau monde, He created a business empire, was a trendsetter, and became a multimillionaire. It would seem that this man had all his dreams come true. But the life of such pampered fates is also a true detective story. 30 years ago, Gianni Versace died at the hands of a serial killer. This book is an adventure novel about the life of a great couturier and at the same time a fascinating study of the fashion world and its role in our lives. After all, Versace, with his Baroque style, managed to change not only the style of clothing of millions of people, but also the way of thinking. He is one of the rulers of the thoughts of our time. The secret of this extraordinary man's success is revealed in the pages of this book.</t>
  </si>
  <si>
    <t>https://sentrumbookstore.com/upload/iblock/860/trc66of039wefsy3lc44042ybucy0w73/9785002694693.jpg</t>
  </si>
  <si>
    <t>Итихаси, Ф.</t>
  </si>
  <si>
    <t>Человек-крыса. История маньяка Цутому Миядзаки</t>
  </si>
  <si>
    <t>Цутому Миядзаки – один из самых жестоких маньяков Японии, получил прозвище Человек-крыса. С детства страдал от врожденного уродства, травли в школе и собственных комплексов. Родители Миядзаки посвящали себя работе и практически не общались с сыном. Две младшие сестры не любили брата, интерес к жизни и проблемам Цутому проявлял только его дед. Возможно, именно смерть дедушки в мае 1988 года способствовала началу серии жестоких убийств. Через три месяца после смерти дедушки Цутому совершил первое убийство. После того, как душегуба арестовали, его отец, который так и не смог смириться с мыслью, что его сын – серийный убийца, покончил с собой. Один из самых острых и дискуссионных вопросов, который встал перед японским обществом после ареста Миядзаки: как повлияла массовая культура – манге, аниме и жестокие хоррор-фильмы, которыми Миядзаки очень увлекался – на формирование его личности и способствовала ли она превращению тихого и замкнутого мальчика в серийного убийцу. Перед вами – книга выдающего японского криминалиста Фумия Итихаси, лично участвовавшего в поимке преступника и его разоблачении.</t>
  </si>
  <si>
    <t>Клиника</t>
  </si>
  <si>
    <t>Ichihashi, F.</t>
  </si>
  <si>
    <t>The rat man. The story of the maniac Tsutomu Miyazaki</t>
  </si>
  <si>
    <t>Tsutomu Miyazaki is one of Japan's most violent maniacs, nicknamed the Rat Man. Since childhood, he suffered from congenital deformity, bullying at school and his own complexes. Miyazaki's parents devoted themselves to their work and had little contact with their son. The two younger sisters did not like their brother, and only his grandfather showed interest in Tsutomu's life and problems. Perhaps it was the death of my grandfather in May 1988 that contributed to the beginning of a series of brutal murders. Three months after Grandpa's death, Tsutomu committed his first murder. After the murderer was arrested, his father, who could not come to terms with the idea that his son was a serial killer, committed suicide. One of the most pressing and controversial issues that Japanese society faced after Miyazaki's arrest is how popular culture – manga, anime and violent horror films, which Miyazaki was very fond of - influenced the formation of his personality and whether it contributed to the transformation of a quiet and withdrawn boy into a serial killer. Here is a book by the outstanding Japanese criminologist Fumiya Ichihashi, who personally participated in the capture of the criminal and his exposure.</t>
  </si>
  <si>
    <t>https://sentrumbookstore.com/upload/iblock/d59/j4wsyz85awh87y2s1d454gx3cb9wafj2/9785002695492.jpg</t>
  </si>
  <si>
    <t>Куликов, Юрий</t>
  </si>
  <si>
    <t>Скала. Владимир Войнович. Эпизоды биографии</t>
  </si>
  <si>
    <t>В молодости, начав писать, Владимир Войнович мечтал быть известным в небольшом кругу читателей и встроиться в систему. Известным — довольно скоро — стал миллионам. Система его приняла. Однако натура, характер, темперамент, острота зрения, аттическая соль, устройство личности, наконец, оказались таковы, что вступил с этой системой в схватку и, чего мало кто ожидал, победил. Порой кажется, что жизнь писателя не менее интересна, чем его романы и повести. Потаенная любовь, слава, диссидентство, пережитое покушение, вынужденная эмиграция, шипы и розы, возвращение в Москву на коне…В основе книги — личные беседы, интервью, новые и малоизвестные документы (на них сделан главный акцент, это подчеркнутый авторский ход), большой массив «писем другу».</t>
  </si>
  <si>
    <t>Мастера прозы</t>
  </si>
  <si>
    <t>Kulikov, Yuri</t>
  </si>
  <si>
    <t>Rock. Vladimir Voinovich. Biography episodes</t>
  </si>
  <si>
    <t>When Vladimir Voinovich started writing in his youth, he dreamed of being known in a small circle of readers and integrating himself into the system. He became famous — pretty soon — to millions. The system accepted it. However, nature, character, temperament, visual acuity, attic salt, and personality structure finally turned out to be such that he entered into a battle with this system and, what few expected, won. Sometimes it seems that the writer's life is no less interesting than his novels and novellas. Secret love, fame, dissidence, surviving an assassination attempt, forced emigration, thorns and roses, returning to Moscow on horseback…The book is based on personal conversations, interviews, new and little—known documents (the main focus is on them, this is an emphasized author's move), a large array of "letters to a friend".</t>
  </si>
  <si>
    <t>https://sentrumbookstore.com/upload/iblock/734/dp2s9r8vmsalhgcs7ohfprah7ftri3o2/9785605539100.jpg</t>
  </si>
  <si>
    <t>Ларман, Александр</t>
  </si>
  <si>
    <t>Бремя престола: Восшествие Елизаветы II и рождение новой монархии</t>
  </si>
  <si>
    <t>Заключительная часть хроники британской королевской семьи от историка Александра Лармана в книге Бремя престола: Восшествие Елизаветы II и рождение новой монархии»!АннотацияВторая мировая война позади, однако для королевской семьи наступают самые темные времена. Страна разорена, Георг VI тяжело болен, а на политической арене разворачивается жестокая борьба. В этот критический момент судьба империи ложится на плечи 25-летней Елизаветы. Как молодой принц Филипп боролся с Уинстоном Черчиллем за право дать детям свою фамилию? Каким образом 18 непарных серег на поле для гольфа стали уликой в самом неловком расследовании Скотленд-Ярда? Какие убийственные секреты хранили «Марбургские файлы»? Перед вами не просто блестящее историческое исследование Александра Лармана, а настоящий документальный триллер о долге, пронзительный реквием по старой Британии и гимн женщине, чье 70-летнее правление началось посреди хаоса, но навсегда изменило мир. О книге• История самой известной английской королевы и многогранное полотно послевоенной Европы. • Захватывающая личная драма на фоне глобальных политических событий, изложенная увлекательным, местами ироничным языком. • Непредвзятое исследование, основанное на многочисленных источниках, многие из которых были рассекречены лишь недавно, а некоторые обнародованы впервые. • Живой портрет неоднозначных исторических персонажей. • «Бремя престола» дополняет вышедшие ранее книги автора «Кризис короны: Любовь и крах британской монархии» и «Виндзоры и война: Трагедия королевской семьи». Все книги можно читать отдельно. • Александр Ларман — британский писатель, журналист, историк, литературный редактор газеты The Spectator World. Известный специалист по английской истории, автор ряда исторических биографий, в том числе биографии лорда Байрона и Эдуарда VIII. • Твердая обложка с тактильным покрытием софт-тач украшена тиснением и золотой фольгой. «История королевской семьи в лучшем виде — подробная, несентиментальная, захватывающая. Вызовы послевоенной монархии и начало правления Елизаветы II описаны с прекрасным количеством деталей», — Гаррет Расселл, автор книги «Дворец: от Тюдоров до Виндзоров, 500 лет британской истории в Хэмптон-Корте»«Опираясь на дневники и мемуары членов королевской семьи и их свиты, Ларман создает пронзительное исследование личного и политического. Любители британской истории останутся довольны достойной заключительной частью», — Publisher's Weekly«Бремя престола: Восшествие Елизаветы II и рождение новой монархии» — книга в подарок для любителей мировой истории и биографий известных личностей, а также поклонников сериалов «Корона» и «Аббатство Даунтон» и таких книг по истории Англии, как «Дом Виндзоров: Правда и вымысел о жизни королевской семьи» Тины Браун, «История Англии» Андре Моруа, «Уинстон Черчилль: Его эпоха, его преступления» Тарика Али, «Краткая история Англии» Саймона Дженкинса и «Англия: Новая эпоха. История королевства в ХХ–XXI веках» Питера Акройда.</t>
  </si>
  <si>
    <t>Колибри; Азбука</t>
  </si>
  <si>
    <t>История Англии</t>
  </si>
  <si>
    <t>Larman, Alexander</t>
  </si>
  <si>
    <t>The burden of the throne: The Accession of Elizabeth II and the birth of a new monarchy</t>
  </si>
  <si>
    <t>The final part of the chronicle of the British royal family from historian Alexander Larman in the book The Burden of the throne: The Ascension of Elizabeth II and the Birth of a new Monarchy!The Second World War is over, but the darkest times are coming for the royal family. The country is devastated, George VI is seriously ill, and a fierce struggle is unfolding in the political arena. At this critical moment, the fate of the empire rests on the shoulders of 25-year-old Elizabeth. How did the young Prince Philip fight with Winston Churchill for the right to give his children his last name? How did 18 mismatched earrings on a golf course become evidence in Scotland Yard's most embarrassing investigation? What murderous secrets did the Marburg Files keep? This is not just a brilliant historical study by Alexander Larman, but a true documentary thriller about duty, a poignant requiem for old Britain and a hymn to a woman whose 70-year reign began in the midst of chaos, but changed the world forever. About the book• The story of the most famous English queen and the multifaceted canvas of post-war Europe. • An exciting personal drama set against the backdrop of global political events, presented in fascinating, sometimes ironic language. • An unbiased study based on numerous sources, many of which have only recently been declassified, and some have been made public for the first time. • Live portrait of controversial historical characters. • "The Burden of the Throne" complements the author's previously published books "The Crisis of the Crown: Love and the Collapse of the British Monarchy" and "The Windsors and the War: The Tragedy of the Royal Family." All books can be read separately.  Alexander Larman is a British writer, journalist, historian, and literary editor of The Spectator World newspaper. A renowned expert on English history, the author of a number of historical biographies, including biographies of Lord Byron and Edward VIII. • The soft-touch tactile hard cover is decorated with embossed and gold foil. "The history of the royal family at its best is detailed, unsentimental, and fascinating. The challenges of the post—war monarchy and the beginning of Elizabeth II's reign are described in great detail," Garrett Russell, author of The Palace: From the Tudors to the Windsors, 500 Years of British History at Hampton Court,"Drawing on the diaries and memoirs of members of the royal family and their entourage, Larman creates a poignant study of the personal and political. Fans of British history will be pleased with the worthy final part." — Publisher's Weekly"The Burden of the Throne: The Ascension of Elizabeth II and the Birth of a New Monarchy" is a gift book for fans of world history and biographies of famous personalities, as well as fans of the TV series "The Crown" and "Downton Abbey" and such books on the history of England as "The House of Windsor: Truth and Fiction about the Life of the Royal Family" by Tina Brown, "A History of England" by Andre Mauroy, "Winston Churchill: His Era, His Crimes" by Tariq Ali, "A Brief History of England" by Simon Jenkins and "England: A New Era. The History of the Kingdom in the XX–XXI centuries" by Peter Ackroyd.</t>
  </si>
  <si>
    <t>https://sentrumbookstore.com/upload/iblock/813/f51f0loimrvqvuvlvuegzpfqli3w9ils/9785389271586.jpg</t>
  </si>
  <si>
    <t>Лорен, С.</t>
  </si>
  <si>
    <t>Тайны женской красоты</t>
  </si>
  <si>
    <t>Софи Лорен – актриса, ставшая символом женского очарования для своей страны и звездой для всего мира. Она лауреат «Оскара», в ее коллекции самые престижные призы Венецианского, Каннского и Московского кинофестивалей. Но главное – ее имя не требует пояснений. Всем известно, что Софи – это красота, энергия и талант. Обаяние Лорен сильнее возраста, выше моды. В этой откровенной книге кинозвезда щедро делится с нами своими женскими секретами. Актриса рассказывает о том, как сохранять красоту в любом возрасте, как держаться в обществе, как идти к своей цели. И, конечно, она вспоминает свои лучшие фильмы, роли, актеров, с которыми вместе снималась в кинокартинах, ставших мировой классикой. Книга на все случаи жизни, в которой одна из самых ярких женщин всех времен и народов открывает тайну своего успеха. Она адресована в первую очередь женщинам, но ее должен прочитать каждый!</t>
  </si>
  <si>
    <t>Lauren, S.</t>
  </si>
  <si>
    <t>Secrets of female beauty</t>
  </si>
  <si>
    <t>Sophia Loren is an actress who has become a symbol of feminine charm for her country and a star for the whole world. She is an Oscar winner, with the most prestigious prizes from the Venice, Cannes and Moscow Film Festivals in her collection. But the main thing is that her name is self–explanatory. Everyone knows that Sophie is about beauty, energy and talent. Lauren's charm is stronger than age, higher than fashion. In this candid book, the movie star generously shares her feminine secrets with us. The actress talks about how to preserve beauty at any age, how to stay in society, how to go towards your goal. And, of course, she remembers her best films, roles, and actors with whom she starred in films that became world classics. A book for all occasions, in which one of the brightest women of all time reveals the secret of her success. It is addressed primarily to women, but everyone should read it!</t>
  </si>
  <si>
    <t>https://sentrumbookstore.com/upload/iblock/d95/1h7ste6q424rfk29e0147yr9ez9q5pkl/9785002695331.jpg</t>
  </si>
  <si>
    <t>Мартинсон, А.</t>
  </si>
  <si>
    <t>Любовницы американских президентов. От Трампа до Вашингтона</t>
  </si>
  <si>
    <t>За фасадом респектабельных политических деятелей скрываются самые обычные люди с полным набором человеческих страстей и пороков. И, конечно, не чужд им и секс. Американские президенты – не исключение. Мало кто из них свято хранил супружескую верность. Эта книга расскажет о длинной череде «служебных романов по-вашингтонски», далеко не исчерпывающейся известными всему миру историями Джона Кеннеди и Мерилин Монро, Билла Клинтона и Моники Левински, Дональда Трампа и Сторми Дэниелс.</t>
  </si>
  <si>
    <t>Попкорн</t>
  </si>
  <si>
    <t>Martinson, A.</t>
  </si>
  <si>
    <t>Mistresses of American presidents. From Trump to Washington</t>
  </si>
  <si>
    <t>Behind the facade of respectable political figures, the most ordinary people with a full range of human passions and vices are hiding. And, of course, sex is no stranger to them. American presidents are no exception. Few of them were faithful to their marital fidelity. This book will tell about a long series of "Washington-style office romances," far from being limited to the world-famous stories of John F. Kennedy and Marilyn Monroe, Bill Clinton and Monica Lewinsky, Donald Trump and Stormy Daniels.</t>
  </si>
  <si>
    <t>https://sentrumbookstore.com/upload/iblock/342/lnrjq6mpi4stl1vb2vyo3n5ztcvofz99/9785002690770.jpg</t>
  </si>
  <si>
    <t>Медведев, Ф.</t>
  </si>
  <si>
    <t>Андрей Вознесенский. Я тебя никогда не забуду</t>
  </si>
  <si>
    <t>Андрей Вознесенский – знаковая фигура минувшего века. Вместе с Бэллой Ахмадулиной, Евгением Евтушенко он принадлежал к поколению «шестидесятников», свершивших революцию в нашей поэзии. Им увлекались тысячи и тысячи, он влиял на умы молодежи своего времени. Однако мало кто знает, что по профессии он – архитектор, а вот строил поэтические дворцы. Известный журналист Феликс Медведев, с юности близко знакомый с поэтом, стал его биографом. Он организовывал творческие вечера Вознесенского в разных городах страны, публиковал интервью с ним, даже редактировал одну из его книг. Их творческие пути пересекались в «авоське меридианов и широт»: и тот, и другой общались с Артуром Миллером и Жаклин Кеннеди, Куртом Воннегутом и Ниной Берберовой, Борисом Гребенщиковым и Гором Видалом, Идой Шагал и Натали Саррот. . . Но благодарность к Андрею Вознесенскому, одному из самых ярких личностей в СССР второй половины ХХ века, и их истинная мужская дружба были одной из главных составляющих жизни Медведева. Последнее интервью Феликс Медведев сделал незадолго до смерти поэта – магнитофонная запись стала уникальной: тихий голос уходящего в вечность творца едва различим. . . Эта книга открывает читателю Вознесенского как поэта и человека с самых неожиданных сторон.</t>
  </si>
  <si>
    <t>Medvedev, F.</t>
  </si>
  <si>
    <t>Andrey Voznesensky. I'll never forget you.</t>
  </si>
  <si>
    <t>Andrey Voznesensky is an iconic figure of the last century. Together with Bella Akhmadulina and Yevgeny Yevtushenko, he belonged to the generation of the "sixties" who revolutionized our poetry. Thousands and thousands were interested in him, he influenced the minds of the youth of his time. However, few people know that he is an architect by profession, but he built poetic palaces. The famous journalist Felix Medvedev, who had been closely acquainted with the poet since his youth, became his biographer. He organized Voznesensky's creative evenings in different cities of the country, published interviews with him, and even edited one of his books. Their creative paths crossed in the "string bag of meridians and latitudes": both of them communicated with Arthur Miller and Jacqueline Kennedy, Kurt Vonnegut and Nina Berberova, Boris Grebenshchikov and Gore Vidal, Ida Chagall and Natalie Sarrot. . . But gratitude to Andrei Voznesensky, one of the brightest personalities in the USSR in the second half of the twentieth century, and their true male friendship were one of the main components of Medvedev's life. Felix Medvedev did his last interview shortly before the poet's death. The tape recording became unique: the quiet voice of the creator passing into eternity is barely discernible. This book opens Voznesensky to the reader as a poet and a man from the most unexpected sides.</t>
  </si>
  <si>
    <t>https://sentrumbookstore.com/upload/iblock/740/4gkl3afkoo4s8kgcgd742im1b46ie5ye/9785002695416.jpg</t>
  </si>
  <si>
    <t>Милоне, Паоло</t>
  </si>
  <si>
    <t>Искусство привязывать к жизни. Мемуары психиатра о границе между безумием и нормальностью</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</si>
  <si>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Его пациенты — шизофреники и наркоманы, параноики и суицидники, депрессивные и анорексики. Его рабочие будни полны криков и угроз, плача и всхлипов, борьбы, нередко физической, за жизни тех, кто стоит на краю бездны. Его профессия — это искусство привязывать людей: к кровати, к реальности, к жизни, к самим себе. Паоло Милоне — врач-психиатр, который 40 лет проработал в психиатрическом отделении больницы в Генуе. Здесь тайна психического заболевания соседствует с повседневной жизнью тех, кто в конце смены снимет белый халат и поспешит домой, стараясь не забыть купить молока. ____________________________________________________Безумцы — наши братья. Все, что отличает нас от них —удачный бросок костей судьбы. Один из миллиона. Просто случайность. И только поэтому мы сидим по эту сторону стола.</t>
  </si>
  <si>
    <t>Психологический бестселлер</t>
  </si>
  <si>
    <t>Milone, Paolo</t>
  </si>
  <si>
    <t>The art of tying to life. Memoirs of a psychiatrist about the border between madness and normality</t>
  </si>
  <si>
    <t>ILLEGAL CONSUMPTION OF NARCOTIC DRUGS, PSYCHOTROPIC SUBSTANCES, AND THEIR ANALOGUES IS HARMFUL TO HEALTH, AND THEIR ILLICIT TRAFFICKING IS PROHIBITED AND ENTAILS LIABILITY ESTABLISHED BY LAW. His patients are schizophrenics and drug addicts, paranoid and suicidal, depressed and anorexic. His workdays are full of screams and threats, crying and sobbing, and fighting, often physically, for the lives of those who stand on the edge of the abyss. His profession is the art of tying people to their beds, to reality, to life, to themselves. Paolo Milone is a psychiatrist who has worked for 40 years in the psychiatric department of a hospital in Genoa. Here, the mystery of mental illness is juxtaposed with the daily lives of those who, at the end of their shift, take off their white coats and hurry home, trying not to forget to buy milk. ____________________________________________________The madmen are our brothers. All that distinguishes us from them is a lucky roll of the dice. One in a million. It was just an accident. And that's the only reason we're sitting on this side of the table.</t>
  </si>
  <si>
    <t>https://sentrumbookstore.com/upload/iblock/a01/ph48ynxqq3ywqawl0f88yfqbwvzxpcq5/9785042187735.jpg</t>
  </si>
  <si>
    <t>Морозов, М.</t>
  </si>
  <si>
    <t>Шекспир</t>
  </si>
  <si>
    <t>Вильям Шекспир – вечная загадка человечества, Он творил в эпоху Возрождения. Он сделал бессмертными легендарные сюжеты средневековых времен. Гамлет, Отелло, Ромео и Джульетта стали героями на все времена. Это книгу написал великий мастер – Михаил Михайлович Морозов (1897 – 1952). Потомок известной купеческой династии Морозовых, он был всемирно известным шекспироведом. Его книга переносит нас в Англию XVI-XVII веков, когда в театре «Глобус» шли пьесы Шекспира, ставшие бессмертными. Вместе с автором мы окажемся в Лондоне при королевском дворе, побываем на уличных и театральных представлениях, станем свидетелями войн и переворотов, которые сотрясали Англию в то время. Разгадаем тайны лучших комедий и трагедий Шекспира, узнаем тайный смысл его сонетов… Жизнь Шекспира и его творчество – это лучший ответ на вопрос, как искусство может покорить мир? Почему поэзия Шекспира не умирает?</t>
  </si>
  <si>
    <t>Morozov, M.</t>
  </si>
  <si>
    <t>Shakespeare</t>
  </si>
  <si>
    <t>William Shakespeare is an eternal mystery of mankind, He created in the Renaissance. He made the legendary plots of medieval times immortal. Hamlet, Othello, Romeo and Juliet have become heroes for all time. This book was written by the great master Mikhail Mikhailovich Morozov (1897-1952). A descendant of the famous Morozov merchant dynasty, he was a world-renowned Shakespeare scholar. His book takes us to England in the XVI-XVII centuries, when Shakespeare's plays, which became immortal, were performed at the Globe Theater. Together with the author, we will find ourselves in London at the royal court, visit street and theatrical performances, witness the wars and coups that shook England at that time. Let's unravel the mysteries of Shakespeare's best comedies and tragedies, find out the secret meaning of his sonnets.… Shakespeare's life and work is the best answer to the question of how art can conquer the world. Why doesn't Shakespeare's poetry die?</t>
  </si>
  <si>
    <t>https://sentrumbookstore.com/upload/iblock/34c/2kbm6qlgq2d6i4tcxft0tz2pyhgr7g7t/9785002695010.jpg</t>
  </si>
  <si>
    <t>Пеле</t>
  </si>
  <si>
    <t>Моя жизнь и прекрасная игра</t>
  </si>
  <si>
    <t>Футбол – это больше, чем игра, больше, чем просто лучшее в мире зрелище. Это арена страстей и споров, силы, доблести и изящества. И король футбола на все времена – это Э́дсон Арантис ду Насименту, а попросту – Пеле. Мальчишка из бедного бразильского квартала, который потряс мир гениальной игрой и стал трехкратным чемпионом мира. Журналисты называли его «Черной жемчужиной», а тренеры – идеальным атлетом. Но гениальный футболист оказался и ярким мемуаристом. Его размышления откровенны, искренни, а рассуждения о футболе, об успехе отличаются глубоким пониманием этих феноменов. Когда эта книга вышла в свет – в Бразилии массово стали открываться курсы чтения, потому что миллионы неграмотных бразильцев решили научиться читать, чтобы познакомиться с книгой своего кумира. Эта книга переведена на все мировые языки, всегда и везде она вызывает широкий интерес.</t>
  </si>
  <si>
    <t>Pele</t>
  </si>
  <si>
    <t>My life and the beautiful game</t>
  </si>
  <si>
    <t>Football is more than a game, more than just the best spectacle in the world. This is an arena of passion and controversy, strength, valor and grace. And the king of football for all time is Edson Arantis do Nascimento, or simply Pele. A boy from a poor Brazilian neighborhood who shocked the world with a brilliant game and became a three-time world champion. Journalists called him a "Black Pearl," and his coaches called him an ideal athlete. But the brilliant football player turned out to be a vivid memoirist. His reflections are frank and sincere, and his discussions about football and success are characterized by a deep understanding of these phenomena. When this book was published, reading courses began to open en masse in Brazil, because millions of illiterate Brazilians decided to learn how to read in order to get acquainted with the book of their idol. This book has been translated into all the world's languages, and it is always of great interest everywhere.</t>
  </si>
  <si>
    <t>https://sentrumbookstore.com/upload/iblock/f66/oidgst2p3ps70tjt694nhepwus06qxec/9785002695515.jpg</t>
  </si>
  <si>
    <t>Римский Папа Франциск</t>
  </si>
  <si>
    <t>Надежда: Автобиография</t>
  </si>
  <si>
    <t>Папа Римский Франциск (Хорхе Марио Бергольо), первый в истории понтифик из Нового Света, обладал огромным чутким сердцем, полным сострадания к человечеству. Эта автобиография, которую можно назвать духовным завещанием, создавалась более шести лет и стала первой автобиографией, написанной понтификом. Он рассказывает о своем жизненном пути: от семьи итальянских эмигрантов и детства в многонациональном Буэнос-Айресе до избрания папой и руководства Католической церковью. Франциск вспоминает юность, поиск призвания и поворотные моменты, которые определили его судьбу, и честно говорит о своих решениях, сомнениях и спорах. Через эту историю он говорит о мире, в котором мы живем сегодня: войнах, миграции, экологическом кризисе и переменах в обществе. Это не только история жизни, но и ответ на вопрос, как жить дальше, когда привычные опоры исчезают. Надежда здесь не ожидание, а действие: не закрываться в страхе, а идти к другим и вместе строить будущее. Книгу дополняют редкие фотографии, включая личные и ранее неопубликованные материалы, предоставленные самим автором. Уникальные фото из личного архива понтифика и Ватикана, не публиковавшиеся ранее. Для тех, кто интересуется личностью понтифика и историей XX столетия.</t>
  </si>
  <si>
    <t>Pope Francis of Rome</t>
  </si>
  <si>
    <t>Hope: An Autobiography</t>
  </si>
  <si>
    <t>Pope Francis (Jorge Mario Bergoglio), the first ever pontiff from the New World, had a huge, sensitive heart full of compassion for humanity. This autobiography, which can be called a spiritual testament, has been created for more than six years and became the first autobiography written by the pontiff. He talks about his life path: from a family of Italian immigrants and childhood in multinational Buenos Aires to his election as pope and leadership of the Catholic Church. Francis recalls his youth, the search for a vocation, and the turning points that shaped his fate, and speaks honestly about his decisions, doubts, and disputes. Through this story, he talks about the world we live in today: wars, migration, the environmental crisis and changes in society. This is not only a life story, but also the answer to the question of how to live on when the usual supports disappear. Hope here is not an expectation, but an action: not to close oneself in fear, but to go to others and build a future together. The book is complemented by rare photographs, including personal and previously unpublished materials provided by the author himself. Unique photos from the personal archive of the Pontiff and the Vatican that have not been published before. For those who are interested in the personality of the pontiff and the history of the 20th century.</t>
  </si>
  <si>
    <t>https://sentrumbookstore.com/upload/iblock/e9e/dp6fuqh2hd5fs2xm8n43f6xu2868p4ca/9785006307797.jpg</t>
  </si>
  <si>
    <t>Сарделли, Ф.</t>
  </si>
  <si>
    <t>Дело "Вивальди"</t>
  </si>
  <si>
    <t>От Антонио Вивальди не осталось ничего: ни локона волос, ни парика, ни рясы священника, ни скрипки, прославившей его имя на всю Европу. Не дожили до наших дней ни приют Пьета, где он проработал с перерывами почти 20 лет, ни театр Святого Ангела, где он ставил свои оперы, ни даже церковь Сан-Джованни-ин-Олео, где он отслужил свою первую мессу. Нет в его родной Венеции и музея Вивальди — открытый в 2004 году во внутреннем дворе бывшего приюта Пьета скромный музей его имени является по сути музеем самого этого благотворительного заведения. Скудность сведений о жизни Антонио Вивальди породила в его первых биографиях множество экстраполяций и фантастических измышлений, ставших со временем в силу известного закона «фактами» и благополучно доживших до наших дней. Несмотря на кропотливую работу по критическому анализу его биографии, проводимую на протяжении десятилетий международным сообществом исследователей, личность великого венецианца до сих пор ускользает от нашего понимания. Как правило, композиторы не имели личного архива, и после кончины автора его произведения бесследно исчезали. Архив же Вивальди не только дошёл до нашего времени, но и сохранился в практически нетронутом виде, почти не понеся утрат...</t>
  </si>
  <si>
    <t>Алетейя</t>
  </si>
  <si>
    <t>Sardelli, F.</t>
  </si>
  <si>
    <t>The Vivaldi case</t>
  </si>
  <si>
    <t>There was nothing left of Antonio Vivaldi: not a lock of hair, not a wig, not a priest's cassock, not a violin that made his name famous throughout Europe. Neither the Pieta Orphanage, where he worked intermittently for almost 20 years, nor the Teatro Sant'Angelo, where he staged his operas, nor even the church of San Giovanni in Oleo, where he celebrated his first Mass, have survived to this day. There is no Vivaldi Museum in his native Venice either — the modest museum named after him, opened in 2004 in the courtyard of the former Pieta orphanage, is in fact a museum of this charitable institution itself. The paucity of information about Antonio Vivaldi's life gave rise to many extrapolations and fantastic fabrications in his early biographies, which eventually became "facts" by virtue of a well-known law and have safely survived to the present day. Despite the painstaking work of critical analysis of his biography carried out over the decades by the international community of researchers, the personality of the great Venetian still eludes our understanding. As a rule, the composers did not have a personal archive, and after the death of the author, his works disappeared without a trace. The Vivaldi archive has not only reached our time, but has also been preserved in an almost intact form, with almost no losses...</t>
  </si>
  <si>
    <t>https://sentrumbookstore.com/upload/iblock/252/kqqfnmufbldqqs6s1vp4ws5o1llr9x5v/9785002671779.jpg</t>
  </si>
  <si>
    <t>Уилсон, Эндрю</t>
  </si>
  <si>
    <t>Я хочу, чтобы ты любил меня: Мэрилин Монро, жизнь в 100 кадрах</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</si>
  <si>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К 100‑летию со дня рождения иконы Голливуда — откровенная биография Мэрилин Монро, написанная известным биографом Эндрю Уилсоном. Настало время узнать правду о женщине, ставшей легендой!Автор книги Эндрю Уилсон создал портрет иконы Голливуда на основе уникальных материалов: неопубликованных писем, аудиозаписей разговоров с близкими, медицинских документов и свидетельств очевидцев. Это и личные письма Мэрилин и её мужей, аудиоинтервью с Джейн Рассел, Билли Уайлдером и другими современниками, записи психоаналитика Ральфа Гринсона. Подробные свидетельства современников Мэрилин, собситвенные воспоминания, гипотезы о ее родителях, возможных детях, жизни и смерти и их опровержение. А также: диета Мэрилин, ее любимые блюда, мода от Мэрилин, содержимое ее косметички, советы Мэрилин о любви и отношениях с мужчинами и многое, многое другое. В этой книге вы:поймете, какой была настоящая Мэрилин -умной, чувствительной, прогрессивной,проследите путь от Нормы Джин до иконы Голливуда;заглянете за кулисы её браков и творческих поисков;услышите голос самой Мэрилин через её слова и письма;узнаете новые, сенсационнные детали о последних днях жизни и версиях её смерти. Без штампов и мифов — только факты, эмоции и голос самой Мэрилин. Откройте для себя историю женщины, чей образ до сих пор завораживает миллионы. Эта книга меняет всё, что вы знали о Мэрилин Монро. Об автореЭндрю Уилсон — известный романист и журналист, заслуживший признание как талантливый биограф. Его перу принадлежат яркие и глубокие биографии выдающихся личностей, в том числе Патриции Хайсмит, Сильвии Плат и Александра Маккуина. Литературный талант Уилсона сочетается с тщательной исследовательской работой: он умеет находить неочевидные детали и через них раскрывать подлинный характер своих героев. Показательный пример — биография Александра Маккуина "Кровь под кожей": книга получила восторженные отзывы критиков, была названа "великолепной" и "душераздирающей", а также переведена на пять языков. Эндрю Уилсон широко известен и как публицист: его статьи регулярно появляются на страницах авторитетных изданий, среди которых The Guardian, Daily Telegraph, Smithsonian и The Washington Post. Кроме того, писатель часто выступает на телевидении — его можно было увидеть в популярных программах BBC (Front Row, Great Lives, Woman’s Hour, Today) и на канале Sky News. В своей новой книге "Я хочу быть любимой тобой" Уилсон вновь демонстрирует фирменный подход: опираясь на редкие архивные материалы, личные свидетельства и уникальные аудиозаписи, он создаёт многогранный портрет Мэрилин Монро. Автор отходит от привычных штампов и показывает звезду как умную, чувствительную и прогрессивную женщину, опередившую своё время.</t>
  </si>
  <si>
    <t>Большое искусство. Персоны и биографии</t>
  </si>
  <si>
    <t>Wilson, Andrew</t>
  </si>
  <si>
    <t>I Want You to Love Me: Marilyn Monroe, Life in 100 frames</t>
  </si>
  <si>
    <t>ILLEGAL CONSUMPTION OF NARCOTIC DRUGS, PSYCHOTROPIC SUBSTANCES, AND THEIR ANALOGUES IS HARMFUL TO HEALTH, AND THEIR ILLICIT TRAFFICKING IS PROHIBITED AND ENTAILS LIABILITY ESTABLISHED BY LAW. ILLEGAL CONSUMPTION OF NARCOTIC DRUGS, PSYCHOTROPIC SUBSTANCES, AND THEIR ANALOGUES IS HARMFUL TO HEALTH, AND THEIR ILLICIT TRAFFICKING IS PROHIBITED AND ENTAILS LIABILITY ESTABLISHED BY LAW. Dedicated to the 100th anniversary of the birth of the Hollywood icon is a candid biography of Marilyn Monroe, written by renowned biographer Andrew Wilson. It's time to find out the truth about the woman who became a legend!The author of the book, Andrew Wilson, created a portrait of the Hollywood icon based on unique materials: unpublished letters, audio recordings of conversations with loved ones, medical documents and eyewitness accounts. These include personal letters from Marilyn and her husbands, audio interviews with Jane Russell, Billy Wilder and other contemporaries, and recordings by psychoanalyst Ralph Greenson. Detailed testimonies from Marilyn's contemporaries, personal memories, hypotheses about her parents, possible children, life and death, and their refutation. And also: Marilyn's diet, her favorite dishes, Marilyn's fashion, the contents of her makeup bag, Marilyn's advice on love and relationships with men, and much, much more. In this book, you will: understand what the real Marilyn was like -smart, sensitive, progressive, trace the path from Norma Jean to a Hollywood icon; look behind the scenes of her marriages and creative pursuits; hear Marilyn's voice through her words and letters; learn new, sensational details about the last days of her life and versions of her death. Without cliches and myths, only facts, emotions and the voice of Marilyn herself. Discover the story of a woman whose image still fascinates millions. This book changes everything you knew about Marilyn Monroe. Andrew Wilson is a well—known novelist and journalist who has earned recognition as a talented biographer. He wrote vivid and in-depth biographies of prominent personalities, including Patricia Highsmith, Sylvia Plath and Alexander McQueen. Wilson's literary talent is combined with careful research work: he knows how to find unobvious details and through them reveal the true character of his characters. An illustrative example is Alexander McQueen's biography "Blood under the Skin": the book received rave reviews from critics, was called "magnificent" and "heartbreaking", and was also translated into five languages. Andrew Wilson is also widely known as a publicist: his articles regularly appear on the pages of reputable publications, including The Guardian, Daily Telegraph, Smithsonian and The Washington Post. In addition, the writer often appears on television — he could be seen in popular BBC programs (Front Row, Great Lives, Woman's Hour, Today) and on the Sky News channel. In his new book, "I Want to Be Loved by You," Wilson once again demonstrates his signature approach: relying on rare archival materials, personal testimonies and unique audio recordings, he creates a multifaceted portrait of Marilyn Monroe. The author departs from the usual cliches and shows the star as an intelligent, sensitive and progressive woman who was ahead of her time.</t>
  </si>
  <si>
    <t>https://sentrumbookstore.com/upload/iblock/414/zmynlabhnr5efw1jxqv7py52ou580zko/9785171830489.jpg</t>
  </si>
  <si>
    <t>Хасэгава, Цуёси</t>
  </si>
  <si>
    <t>Последний царь: Как Николай II хотел сохранить самодержавие, а потерял империю</t>
  </si>
  <si>
    <t>Крах династии Романовых — один из самых трагичных моментов прошлого столетия. Отречение Николая II от престола повлекло за собой череду событий, которые изменили не только судьбу целой страны, но и политическую карту Восточного полушария. Ослабление власти императора, укрепление революционного движения, приход к власти большевиков — принято считать, что эти события были неизбежны. Но это не так. Не судьба обрекла Романовых на гибель — это было следствием плохого руководства и слепой веры в самодержавие. Цуёси Хасэгава, профессор истории Калифорнийского университета, рассказывает, как сопротивление Николая реформам обрекло монархию на гибель. Погрязший в устаревших идеях о самодержавии, постоянно идущий на поводу у жены и Распутина, он упустил много возможностей сменить курс: воспользоваться патриотическим подъемом в обществе после начала Первой мировой войны и укрепить свои позиции; реорганизовать государственный аппарат на основе принципов народного представительства; сплотить вокруг себя элиту, чтобы мобилизовать чиновников для защиты государства; учредить министерство доверия и укрепить кабинет министров. Тогда бы династия ослабла и утратила влияние, но все же сохранилась. Последние два дня Николай провел в путешествии по сельской части России. Сойдя с поезда, он тут же погрузился в напряженную политическую атмосферу Пскова, которая разительно отличалась от той, что царила в Могилеве. К этому моменту Временный комитет и высшее командование уже пересмотрели свое отношение к революции, и то, что государь на протяжении двух дней не мог ни на что повлиять, имело свои последствия. Пока императорский поезд не спеша пересекал укрытые снегом просторы России, влиятельные политические фигуры сделали все возможное, чтобы навсегда лишить Николая власти. Недавно рассекреченные архивные и исторические документы, публицистика того времени и воспоминания современников позволяют Цуёси Хасэгаве воспроизвести почти поминутную хронологию отречения Николая II и сопутствующих событий Февральской революции. Последний монарх России Николай II — фигура крайне противоречивая. О нем рассказывается в огромном количестве источников: архивных, первичных и вторичных документов. Я не возьмусь утверждать, что изучил их все. Удивительно, но многие важные материалы, способные пролить свет на ключевые моменты, до сих пор недоступны, а те, которые прочитать можно, зачастую противоречат друг другу. Для тех, кто интересуется историей России и революции, судьбой императорской семьи.</t>
  </si>
  <si>
    <t>Hasegawa, Tsuyoshi</t>
  </si>
  <si>
    <t>The Last Tsar: How Nicholas II wanted to preserve the autocracy, but lost the empire</t>
  </si>
  <si>
    <t>The collapse of the Romanov dynasty is one of the most tragic moments of the last century. The abdication of Nicholas II from the throne led to a series of events that changed not only the fate of an entire country, but also the political map of the Eastern Hemisphere. The weakening of the emperor's power, the strengthening of the revolutionary movement, the rise to power of the Bolsheviks — it is generally believed that these events were inevitable. But this is not the case. Fate did not condemn the Romanovs to death — it was the result of poor leadership and blind faith in autocracy. Tsuyoshi Hasegawa, a professor of history at the University of California, tells how Nicholas' resistance to reform doomed the monarchy. Mired in outdated ideas about autocracy, constantly being led by his wife and Rasputin, he missed many opportunities to change course: to take advantage of the patriotic upsurge in society after the outbreak of World War I and strengthen his position; to reorganize the state apparatus based on the principles of popular representation; to rally the elite around himself to mobilize officials to protect the state; to establish The Ministry of Trust and strengthen the Cabinet of Ministers. Then the dynasty would have weakened and lost its influence, but still remained. Nikolai has spent the last two days traveling through rural Russia. After getting off the train, he immediately plunged into the tense political atmosphere of Pskov, which was strikingly different from that prevailing in Mogilev. By this time, the Provisional Committee and the high command had already reconsidered their attitude to the revolution, and the fact that the emperor could not influence anything for two days had its consequences. As the imperial train slowly crossed the snow-covered expanses of Russia, influential political figures did everything possible to permanently deprive Nicholas of power. Recently declassified archival and historical documents, journalism from that time and memoirs of contemporaries allow Tsuyoshi Hasegawa to reproduce the almost minute-by-minute chronology of the abdication of Nicholas II and the accompanying events of the February Revolution. The last monarch of Russia, Nicholas II, is an extremely controversial figure. It is described in a huge number of sources: archival, primary and secondary documents. I won't claim to have studied them all. Surprisingly, many important materials that can shed light on key points are still unavailable, and those that can be read often contradict each other. For those who are interested in the history of Russia and the revolution, the fate of the imperial family.</t>
  </si>
  <si>
    <t>https://sentrumbookstore.com/upload/iblock/82b/eiwy15lntuuxutbxipckwvsp7c1g93jq/9785961499483.jpg</t>
  </si>
  <si>
    <t>Хейден, Эррера</t>
  </si>
  <si>
    <t>Фрида Кало</t>
  </si>
  <si>
    <t>Эта книга — захватывающая история жизни всемирно знаменитой мексиканской художницы Фриды Кало, одной из самых ярких во всех смыслах женщин XX века. Её детство пришлось на бурные дни Мексиканской революции. В восемнадцать лет Фрида стала жертвой чудовищной аварии, превратившей всю её последующую жизнь в бесконечное преодоление физических и душевных мук — и в бесконечное творчество. Поразительный талант Кало, её упорство и уникальный взгляд на мир создали одну из самых выдающихся художниц столетия. Но ослепительные картины — лишь часть её богатой и драматичной жизни. В этой книге — откровенный рассказ о творчестве Фриды Кало, о бурном браке Фриды с художником‑монументалистом Диего Риверой, о её многочисленных любовных романах, в том числе со Львом Троцким, об её участии в коммунистической партии, об увлечении мексиканским фольклором и культурой. В 2002 году эта биография, написанная американской писательницей и историком искусства Хейден Эррерой, легла в основу сценария оскароносного фильма «Фрида».</t>
  </si>
  <si>
    <t>Бестселлеры Non-Fiction</t>
  </si>
  <si>
    <t>Hayden, Herrera</t>
  </si>
  <si>
    <t>Frida Kahlo</t>
  </si>
  <si>
    <t>This book is a fascinating life story of the world—famous Mexican artist Frida Kahlo, one of the most striking women of the 20th century in every sense. She grew up during the turbulent days of the Mexican Revolution. At the age of eighteen, Frida became the victim of a monstrous accident that turned her entire subsequent life into an endless overcoming of physical and mental torment — and into endless creativity. Kahlo's amazing talent, tenacity, and unique worldview have created one of the most prominent artists of the century. But the dazzling paintings are only part of her rich and dramatic life. This book contains a candid account of Frida Kahlo's work, Frida's tumultuous marriage to the muralist Diego Rivera, her numerous love affairs, including with Leon Trotsky, her participation in the Communist Party, and her fascination with Mexican folklore and culture. In 2002, this biography, written by American writer and art historian Hayden Herrera, formed the basis for the script of the Oscar-winning film Frida.</t>
  </si>
  <si>
    <t>https://sentrumbookstore.com/upload/iblock/29b/9bjszoneb25jw355c9bbprx7n62lre40/9785389321281.jpg</t>
  </si>
  <si>
    <t>Хопкинс, Энтони</t>
  </si>
  <si>
    <t>Мы справились, парень: Мемуары</t>
  </si>
  <si>
    <t>Великий актер театра и кино сэр Энтони Хопкинс рассказывает о блестящей карьере, непростом детстве, взрослении, личной жизни и пути к трезвости в честных и трогательных мемуарах. Это воспоминания хорошего человека с непростым и сильным характером, гения перевоплощения, который вот уже более 60 лет вдохновляет зрителей своим выдающимся творчеством. В книгу вошли фотографии из личного архива Энтони Хопкинса. Бестселлер The New York Times и выбор редакции AmazonНеизгладимая метка, впечатанная в мое нутро, — чувство вечной неприкаянности. Но я оказался крепким орешком. Именно таким был мой отец — не признавал ни глупостей, ни нежностей. Его главное наставление: «Просто делай свое дело. Держи хвост пистолетом и не ной». Неплохой совет. И второй: «Жизнь — штука суровая. Ну и что? Не сдавайся». Жестковато, конечно, но это помогло мне выстоять. Чем больше оплеух я получал, тем активней пускал в ход свой главный трюк выживания — взгляд, полный безмолвной, непробиваемой отрешенности. Этот взгляд выражал мое полное равнодушие к окружающей враждебности. Никакой реакции. Смотреть в упор. Делать вид, что их не существует. Мне нравилась эта новообретенная сила. Не показывать боли! Зарыть боль поглубже, замести ее под ковер и идти дальше. Взрослых это бесило — а мне только того и надо было. Для поклонников творчества сэра Энтони Хопкинса, для любителей кинематографа и сильных жизненных историй. Замешкавшись, я уронил леденец в песок и разревелся. Отец с Клиффом только рассмеялись. Мне дали вторую конфету. Отец наклонился, чтобы меня успокоить. Слезы высохли. Клифф сделал фото. Одно из самых ранних моих воспоминаний. Мне было три года. Сейчас, в свои 87, я иногда поглядываю на этот снимок, и мне так и хочется сказать тому растерянному мальчугану: «Мы справились, парень».</t>
  </si>
  <si>
    <t>Zerde Publishing</t>
  </si>
  <si>
    <t>Hopkins, Anthony</t>
  </si>
  <si>
    <t>We did it, man: A Memoir</t>
  </si>
  <si>
    <t>The great actor of theater and cinema, Sir Anthony Hopkins, talks about a brilliant career, a difficult childhood, growing up, personal life and the path to sobriety in an honest and touching memoir. These are the memories of a good man with a difficult and strong character, a genius of transformation, who has been inspiring viewers with his outstanding work for more than 60 years. The book includes photographs from Anthony Hopkins' personal archive. The New York Times bestseller and the Amazon editorial board's choice, the indelible mark imprinted in my gut is the feeling of eternal restlessness. But I turned out to be a tough nut to crack. That's exactly what my father was like, he didn't accept any nonsense or tenderness. His main instruction: "Just do your thing. Keep your tail on the gun and don't whine." Good advice. And the second one: "Life is a harsh thing. So what? Don't give up." It was harsh, of course, but it helped me to survive. The more slaps I got, the more I used my main survival trick—a look full of silent, impenetrable detachment. This look expressed my complete indifference to the surrounding hostility. There was no reaction. To look at point blank range. Pretend they don't exist. I loved this newfound power. Don't show any pain! Bury the pain deeper, sweep it under the carpet and move on. It infuriated the adults, and that was all I needed. For fans of Sir Anthony Hopkins, for fans of cinema and strong life stories. Hesitating, I dropped the lollipop in the sand and burst into tears. Cliff and Dad just laughed. They gave me a second piece of candy. My father bent down to comfort me. The tears dried up. Cliff took a photo. One of my earliest memories. I was three years old. Now, at 87, I sometimes look at this picture, and I just want to say to that confused boy: "We did it, man."</t>
  </si>
  <si>
    <t>https://sentrumbookstore.com/upload/iblock/67b/ukqctv3rx9wv10snhi0e2gop272ltun1/9785006318229.jpg</t>
  </si>
  <si>
    <t>Цыбульский, М.</t>
  </si>
  <si>
    <t>Владимир Высоцкий на сцене Таганки</t>
  </si>
  <si>
    <t>Данное издание впервые рассказывает обо всех ролях Владимира Высоцкого, сыгранных им на сцене легендарного Театра драмы и комедии на Таганке с 1964-го по 1980-й год. Его автор, много лет изучающий творчество Высоцкого, анализирует многочисленные источники информации: воспоминания близких друзей и родственников актёра, интервью его коллег – ветеранов таганской сцены, российские и зарубежные театроведческие издания, газетные и журнальные публикации и, конечно же, информацию, исходящую из уст главного героя этой книги. Как известно, Владимир Высоцкий часто рассказывал во время выступлений перед зрителями о своих театральных работах. Книга рассчитана на широкую читательскую аудиторию, интересующуюся не только биографией Владимира Высоцкого, но и историей отечественного театра второй половины 20-го века.</t>
  </si>
  <si>
    <t>Tsybulsky, M.</t>
  </si>
  <si>
    <t>Vladimir Vysotsky on the Taganka stage</t>
  </si>
  <si>
    <t>For the first time, this publication tells about all the roles of Vladimir Vysotsky, played by him on the stage of the legendary Taganka Drama and Comedy Theater from 1964 to 1980. Its author, who has been studying Vysotsky's work for many years, analyzes numerous sources of information: the memoirs of the actor's close friends and relatives, interviews with his fellow Taganskaya veterans, Russian and foreign theatrical publications, newspaper and magazine publications, and, of course, information coming from the mouth of the main character of this book. As you know, Vladimir Vysotsky often talked about his theatrical works during performances in front of the audience. The book is intended for a wide readership interested not only in the biography of Vladimir Vysotsky, but also in the history of the Russian theater of the second half of the 20th century.</t>
  </si>
  <si>
    <t>https://sentrumbookstore.com/upload/iblock/c72/8eysgg4s20caw66j2uhgoeuwf6tijfyc/9785002696291.jpg</t>
  </si>
  <si>
    <t>Шварцнеггер, Арнольд</t>
  </si>
  <si>
    <t>Арнольд Шварценеггер. Вспомнить все</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</si>
  <si>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ПРОДАНО БОЛЕЕ 1 000 000 ЭКЗЕМПЛЯРОВ ПО ВСЕМУ МИРУ. Автобиография Арнольда Шварценеггера — бодибилдера, актера и политика, ставшего мировой легендой — в обновленном переводе. Арнольд Шварценеггер родился в маленьком австрийском городке в семье полицейского и с детства мечтал о том, что казалось невозможным: стать чемпионом по бодибилдингу и однажды переехать в Америку. В двадцать один год он уже жил в Лос-Анджелесе и носил титул «Мистер Вселенная». За пять лет он выучил английский язык и стал величайшим бодибилдером своего поколения. За десять лет получил университетское образование и заработал миллионы как спортсмен и бизнесмен. За двадцать лет вошел в число самых известных кинозвезд мира и навсегда изменил жанр боевика. А спустя тридцать шесть лет после приезда в Америку занял пост губернатора Калифорнии — региона с одной из крупнейших экономик мира. В этой книге Шварценеггер впервые подробно рассказывает о своей жизни — от тяжелого детства в послевоенной Австрии до Голливуда и большой политики. О тренировках, которые сделали его легендой спорта. О съемках «Терминатора», «Хищника» и «Вспомнить всё». О дружбе, соперничестве, семье, успехах, ошибках и кризисах, через которые ему пришлось пройти. «Вспомнить всё» — история человека, которому удалось прожить сразу несколько жизней в одной. «Это история человека, который всю жизнь ставил перед собой невозможные цели и раз за разом добивался их. Шварценеггер рассказывает о дисциплине, амбициях, конкуренции, победах и правилах, которые помогли ему пройти путь от провинциального австрийского подростка до мировой легенды». — The New York Times.</t>
  </si>
  <si>
    <t>Автобиография-бестселлер</t>
  </si>
  <si>
    <t>Schwarzenegger, Arnold</t>
  </si>
  <si>
    <t>Arnold Schwarzenegger. Remember everything</t>
  </si>
  <si>
    <t>ILLEGAL CONSUMPTION OF NARCOTIC DRUGS, PSYCHOTROPIC SUBSTANCES, AND THEIR ANALOGUES IS HARMFUL TO HEALTH, AND THEIR ILLICIT TRAFFICKING IS PROHIBITED AND ENTAILS LIABILITY ESTABLISHED BY LAW. IT HAS SOLD OVER 1,000,000 COPIES WORLDWIDE. The autobiography of Arnold Schwarzenegger, a bodybuilder, actor and politician who became a world legend, is in an updated translation. Arnold Schwarzenegger was born in a small Austrian town into a policeman's family and since childhood dreamed of what seemed impossible: becoming a bodybuilding champion and one day moving to America. At the age of twenty-one, he already lived in Los Angeles and held the title of "Mr. Universe." In five years, he learned English and became the greatest bodybuilder of his generation. In ten years, he received a university education and earned millions as an athlete and businessman. In twenty years, he became one of the most famous movie stars in the world and forever changed the genre of the action movie. Thirty—six years after coming to America, he became governor of California, a region with one of the largest economies in the world. In this book, Schwarzenegger talks in detail about his life for the first time — from a difficult childhood in post-war Austria to Hollywood and big politics. About the training sessions that made him a legend of the sport. About the filming of "Terminator", "Predator" and "Remember Everything". About friendship, rivalry, family, successes, mistakes, and the crises he had to go through. "Remember Everything" is the story of a man who managed to live several lives in one. "This is the story of a man who set impossible goals for himself all his life and achieved them over and over again. Schwarzenegger talks about discipline, ambition, competition, victories, and the rules that helped him rise from a provincial Austrian teenager to a global legend." — The New York Times.</t>
  </si>
  <si>
    <t>https://sentrumbookstore.com/upload/iblock/929/tw5l5t2pvxlfibfb2j1r1a8o3sm4brmp/9785042473029.jpg</t>
  </si>
  <si>
    <t>Шмуль, Роберт</t>
  </si>
  <si>
    <t>Господин Черчилль в Белом доме: нерассказанная история премьер-министра и двух президентов</t>
  </si>
  <si>
    <t>Роберт Шмуль – почетный профессор кафедры американистики и журналистики в университете Нотр-Дам. С 2016 года занимает пост адъюнкт-профессора на факультете права и государственного управления в Городском университете Дублина. Автор и редактор свыше десяти книг. Cэр Уинстон Леонард Спенсер Черчилль – премьер-министр Великобритании, государственный деятель, защитник свободы, почетный гражданин США. Можете ли вы представить современного облеченного властью политика обосновавшимся в роскошных гостевых покоях Белого дома и пользующимся привилегией день и ночь общаться с президентом США или обсуждать военную стратегию с Первой леди?На страницах этой книги Черчилль предстает не только как искусный дипломат, но и как завзятый рыболов, бесстрашный искатель приключений, даже авантюрист, полный решимости оставить свой личный след в мировой истории. "Господин Черчилль в Белом доме" – многолетнее исследование о визитах премьер-министра в США, основанное на дневниках, письмах, государственных документах и мемуарах. Книга содержит вдохновляющие речи, написанные Черчиллем в Белом доме, а также фотографии, иллюстрирующие малоизвестные страницы жизни политика.</t>
  </si>
  <si>
    <t>XX век. Люди и судьбы</t>
  </si>
  <si>
    <t>Shmul, Robert</t>
  </si>
  <si>
    <t>Mr. Churchill at the White House: The Untold Story of a Prime Minister and Two Presidents</t>
  </si>
  <si>
    <t>Robert Schmuhl is Professor Emeritus of American Studies and Journalism at the University of Notre Dame. Since 2016, he has been an Associate Professor at the Faculty of Law and Public Administration at Dublin City University. Author and editor of over ten books. Sir Winston Leonard Spencer Churchill is the Prime Minister of Great Britain, a statesman, defender of freedom, and an honorary citizen of the United States. Can you imagine a modern politician in power settling into the luxurious guest rooms of the White House and enjoying the privilege of talking day and night with the President of the United States or discussing military strategy with the First Lady?On the pages of this book, Churchill appears not only as a skilled diplomat, but also as an avid angler, a fearless adventurer, even an adventurer determined to leave his personal mark on world history. "Mr. Churchill in the White House" is a long–term study of the Prime Minister's visits to the United States, based on diaries, letters, government documents and memoirs. The book contains inspiring speeches written by Churchill in the White House, as well as photographs illustrating little-known pages of the politician's life.</t>
  </si>
  <si>
    <t>https://sentrumbookstore.com/upload/iblock/34b/ojxse0qlq1fjarz9u7t355oe8b4euq9r/9785171823634.jpg</t>
  </si>
  <si>
    <t>Щеглов, М.</t>
  </si>
  <si>
    <t>ЖЗЛ. Тренеры советского футбола</t>
  </si>
  <si>
    <t>В советский период отечественный футбол выдвинул немало выдающихся тренеров. О самых авторитетных и успешных из них рассказывает эта книга. Жизнь этих людей как в футболе, так и за пределами поля протекала отнюдь не гладко. Каждый познал взлеты и падения, случались и несправедливости, которые не могли не отразиться на тренерских судьбах. Тем не менее они — люди со стойким характером, крепкие духом — находили силы преодолевать трудности и продолжали беззаветно служить своему делу. Имена героев книги хорошо известны многочисленным футбольным болельщикам, но лишь немногим знакомы те перипетии их жизни, о которых без прикрас, без глянца, как это было свойственно изданиям былых лет, рассказывает автор книги.</t>
  </si>
  <si>
    <t>Молодая гвардия</t>
  </si>
  <si>
    <t>Жизнь замечательных людей</t>
  </si>
  <si>
    <t>Shcheglov, M.</t>
  </si>
  <si>
    <t>ZHZL. Soviet football coaches</t>
  </si>
  <si>
    <t>During the Soviet period, Russian football brought forward many outstanding coaches. This book tells about the most reputable and successful of them. The lives of these people, both in football and off the field, were by no means smooth. Everyone has experienced ups and downs, and there have been injustices that could not but affect coaching fates. Nevertheless, they were people with a strong character and spirit, who found the strength to overcome difficulties and continued to selflessly serve their cause. The names of the book's characters are well known to many football fans, but only a few are familiar with the twists and turns of their lives, which are without embellishment, without gloss, as was typical of the publications of former years, says the author of the book.</t>
  </si>
  <si>
    <t>https://sentrumbookstore.com/upload/iblock/24b/49t9lf72gbn2q5naix925f8lj9345kx7/9785235049451.jpg</t>
  </si>
  <si>
    <t>Элиас, Рут</t>
  </si>
  <si>
    <t>Жертва доктора Менгеле. Как выжить в Освенциме</t>
  </si>
  <si>
    <t>РЕАЛЬНАЯ ИСТОРИЯ МОЛОДОЙ ДЕВУШКИ — ЖЕРТВЫ МЕДИЦИНСКИХ ЭКСПЕРИМЕНТОВ В ОСВЕНЦИМЕ. «Я была уже на седьмом месяце беременности. Только Бог и Йозеф Менгеле, ужасный лагерный врач, знали, что со мной произойдет…» Рут Элиас (1922—2008) хотела поступить в музыкальную академию в Праге и стать пианисткой. Но после оккупации Чехословакии нацисты отправили ее в «образцовое гетто» Терезиенштадт, созданное, чтобы продемонстрировать, как «гуманно» они обращаются с евреями. В 1942 году Рут депортировали в самый страшный из лагерей смерти — Освенцим-Биркенау, где над ней и ее новорожденной дочерью проводил свои чудовищные эксперименты эсэсовский врач Йозеф Менгеле, ставший самым знаменитым злодеем в белом халате и вошедшим в историю преступлений Третьего рейха под именем «Доктор Смерть». Рут Элиас, одна из немногих выживших участников экспериментов Менгеле, после войны долго искала своих родственников, но никто из многочисленной семьи не смог пережить Холокост. «Одни из самых мощных воспоминаний выживших в огне Холокоста…» — The Jewish Post and Opinion (США).</t>
  </si>
  <si>
    <t>Яуза-пресс</t>
  </si>
  <si>
    <t>Холокост. Без срока давности</t>
  </si>
  <si>
    <t>Elias, Ruth</t>
  </si>
  <si>
    <t>Dr. Mengele's victim. How to survive in Auschwitz</t>
  </si>
  <si>
    <t>THE TRUE STORY OF A YOUNG GIRL WHO WAS A VICTIM OF MEDICAL EXPERIMENTS IN AUSCHWITZ. "I was already seven months pregnant. Only God and Josef Mengele, the terrible camp doctor, knew what would happen to me..." Ruth Elias (1922-2008) wanted to enter the music Academy in Prague and become a pianist. But after the occupation of Czechoslovakia, the Nazis sent her to the "model ghetto" Theresienstadt, created to demonstrate how "humanely" they treat Jews. In 1942, Ruth was deported to the most terrible of the death camps, Auschwitz—Birkenau, where SS doctor Josef Mengele, who became the most famous villain in a white coat and went down in the history of crimes of the Third Reich under the name "Doctor Death," conducted his monstrous experiments on her and her newborn daughter. Ruth Elias, one of the few survivors of Mengele's experiments, searched for her relatives for a long time after the war, but none of her extended family was able to survive the Holocaust. "Some of the most powerful memories of Holocaust survivors..." — The Jewish Post and Opinion (USA).</t>
  </si>
  <si>
    <t>https://sentrumbookstore.com/upload/iblock/d7a/op4cp91to1oohoeriv6wfptkosu47nu4/9785995512486.jpg</t>
  </si>
  <si>
    <t>Юки, Мэт</t>
  </si>
  <si>
    <t>Выжить в джунглях</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</si>
  <si>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Крушение самолета в джунглях Амазонии. Единственные выжившие — четверо детей. Но это — только начало их испытаний. Документальный триллер о реальных событиях 2023 года в нон-фикшен книге «Выжить в джунглях» независимого журналиста Мэта Юки!АннотацияСовсем недавно эта история, основанная на реальных событиях, поразила весь мир и заставила вздрогнуть даже самые черствые души. Май 2023 года. В джунглях колумбийской Амазонии терпит крушение самолет Cessna. На борту четверо детей из народа уитото, их мать и двое взрослых. Обломки и тела погибших находят через две недели, но детей среди них нет. Сорок дней брат и три сестры будут блуждать во враждебной сельве. Мэт Юки, много лет живущий в Колумбии, восстанавливает полную картину этой истории — от первых угроз, заставивших семью бежать из родной деревни, до драматического спасения и последовавшей борьбы за опеку. Он рассказывает не только о том, как дети питались пальмовыми плодами и ловили рыбу заостренной палкой, но и о том, что осталось за кадром новостных репортажей: давление вооруженных группировок, равнодушие государства и угасание древней культуры. Это не просто история выживания. Это расследование о том, как переплелись жестокость и надежда, современные технологии и шаманские ритуалы, отвага и мистическая сила, это доказательство того,что реальная жизнь оказывается невероятнее голливудских сценариев, написанных для нашумевших фильмов. И главный вопрос: что на самом деле помогло детям продержаться сорок дней в зеленом аду?О книге• Пополнение популярной серии «Адреналин»: документальное расследование драмы о выживании в джунглях. • Сочетание журналистского расследования, документального триллера, истории о выживании, социальной драмы и этнографии. • Автор лично встречался с семьями, военными и другими участниками поисков. В книге — эксклюзивные интервью и факты, которые не попали в новостные репортажи: давление вооруженных группировок, равнодушие государства и угасание древней культуры. • Волнующие социальные вопросы: как защищают (или не защищают) детей в удаленных регионах; почему женщины и девочки из числа коренных народов особенно уязвимы; работает ли государство там, где нет дорог и полиции. • Подробный глоссарий, список действующих лиц и примечания редактора. • Повествование сопровождается наглядными картами, которые помогут разобраться в последовательности событий и проследить путь поиска детей. • Твердая обложка украшена матовой золотой фольгой. «Выжить в джунглях» Мэта Юки — драматичная нон-фикшен книга в подарок для любителей таких документальных драм, как фильм «Затерянные в джунглях», фильм «Джунгли» о реальной истории выживания Йосси Гинсберга, фильма и книги «Между нами горы» Чарльза Мартина, фильмы «Общество снега» и «Живые» о крушении самолета в Андах в семидесятые, «Тринадцать жизней» о спасении детской футбольной команды из пещеры в Таиланде, развернувшемся в 2022 году, истории выживания «438 дней», историческая драма «Затерянный город Z», а также тех, кто собирает документальные книги.</t>
  </si>
  <si>
    <t>Адреналин. На грани возможного</t>
  </si>
  <si>
    <t>Yuki, Matt</t>
  </si>
  <si>
    <t>Survive in the jungle</t>
  </si>
  <si>
    <t>ILLEGAL CONSUMPTION OF NARCOTIC DRUGS, PSYCHOTROPIC SUBSTANCES, AND THEIR ANALOGUES IS HARMFUL TO HEALTH, AND THEIR ILLICIT TRAFFICKING IS PROHIBITED AND ENTAILS LIABILITY ESTABLISHED BY LAW. An airplane crash in the Amazon jungle. The only survivors are four children. But this is only the beginning of their trials. A documentary thriller about the real events of 2023 in the non-fiction book "Survival in the Jungle" by independent journalist Matt Yuki!Annotations: Recently, this story, based on real events, has amazed the whole world and made even the most callous souls shudder. May 2023. A Cessna plane crashes in the jungles of the Colombian Amazon. There are four children from the Uitoto people on board, their mother and two adults. The wreckage and bodies of the dead are found two weeks later, but there are no children among them. For forty days, a brother and three sisters will wander in a hostile jungle. Matt Yuki, who has lived in Colombia for many years, reconstructs the full picture of this story — from the first threats that forced the family to flee their native village, to the dramatic rescue and subsequent custody battle. He talks not only about how children ate palm fruits and fished with a sharpened stick, but also about what remained behind the scenes of news reports: the pressure of armed groups, the indifference of the state and the extinction of ancient culture. It's not just a survival story. This is an investigation into how cruelty and hope, modern technology and shamanic rituals, courage and mystical power are intertwined, this is proof that real life turns out to be more incredible than Hollywood scripts written for acclaimed films. And the main question is: what really helped the children survive forty days in the green hell?About the book• The latest addition to the popular series "Adrenaline": a documentary investigation of the drama of survival in the jungle. • A combination of investigative journalism, documentary thriller, survival story, social drama and ethnography. • The author personally met with families, military personnel, and other participants in the search. The book contains exclusive interviews and facts that were not included in the news reports: the pressure of armed groups, the indifference of the state and the extinction of ancient culture. • Social issues of concern: how children are protected (or not protected) in remote regions; why indigenous women and girls are particularly vulnerable; whether the state operates where there are no roads and police. • Detailed glossary, list of actors, and editor's notes. • The narrative is accompanied by visual maps that will help you understand the sequence of events and trace the path of the children's search. • The hard cover is decorated with matte gold foil. "Survival in the Jungle" by Mat Yuki is a dramatic non—fiction book as a gift for fans of such documentary dramas as the film "Lost in the Jungle", the film "Jungle" about the real story of survival by Yossi Ginsberg, the film and the book "Mountains Between Us" by Charles Martin, the films "The Snow Society" and "The Living" about the plane crash in the Andes in the seventies, "Thirteen Lives" about the rescue of a children's soccer team from a cave in Thailand, which unfolded in 2022, the survival stories "438 Days", the historical drama "The Lost City of Z", as well as those who collect nonfiction books.</t>
  </si>
  <si>
    <t>https://sentrumbookstore.com/upload/iblock/8fa/2gmvay8aekgjai45a9tyculjc15v31mk/9785389242081.jpg</t>
  </si>
  <si>
    <t>Cooking, Food, Wine</t>
  </si>
  <si>
    <t>Друэ, В., Вьель, П.</t>
  </si>
  <si>
    <t>Street food: бургеры, хот-доги и бейглы на любой вкус</t>
  </si>
  <si>
    <t>Фастфуд — легко, но не вредно! Лучшие рецепты для быстрого перекуса или застолья с друзьями в переиздании хита шеф-повара Валери Друэ с новой обложкой «Street food: бургеры, хот-доги и бейглы на любой вкус»! Бургеры, бейглы, хот-доги — мы привыкли пренебрежительно называть их фастфудом. Однако рецепты, представленные в этой книге, решительно опровергают наши представления. Домашние булочки, начинка из свежего мяса и рыбы, чудесные соусы и ароматные прослойки из свежих и тушеных овощей, приправленные специями и пряной зеленью, – вкусная, аппетитная, полезная еда доставит удовольствие и вашим близким, и гостям. О книге• Простые, практичные и полезные рецепты блюд для отдыха в большой компании и не только. • Пошаговые инструкции, расчет порций и время приготовления: справится даже новичок. • Обзор и рецепты разных видов булочек и соусов для самых вкусных домашних бургеров, а также рекомендации по подаче напитков. • Советы и хитрости от шеф-повара — мудрость специалиста всегда под рукой!• Компактная кулинарная книга с вдохновляющими и аппетитными фотографиями на мелованной бумаге: приятно дарить и ставить на полку, легко и удобно взять с собой за город. • Ранее книга выходила под названием «Бургеры, а еще хот-доги и бейглы». Свежие овощи, вкуснейшие мягкие булочки, сочная говядина, рыба, курица и не только, и даже десерты найдутся в сборнике рецептов правильного фастфуда от шеф-повара «Street food: бургеры, хот-доги и бейглы на любой вкус». Сделайте подарок гурману, который больше всех любит собирать большие компании, или готовьте с удовольствием сами каждый день: прекрасно подойдет как книга в подарок на день рождения, Новый год, 23 февраля, 8 марта или другие праздники.</t>
  </si>
  <si>
    <t>Высокая кухня</t>
  </si>
  <si>
    <t>Drouet, V., Viel, P.</t>
  </si>
  <si>
    <t>Street food: burgers, hot dogs and bagels for every taste</t>
  </si>
  <si>
    <t>Fast food is easy, but not harmful! The best recipes for a quick snack or a feast with friends in the reissue of chef Valerie Drouet's hit with a new cover "Street food: burgers, hot dogs and bagels for every taste"! Burgers, bagels, hot dogs - we used to disparagingly call them fast food. However, the recipes presented in this book strongly refute our ideas. Homemade buns, fillings of fresh meat and fish, wonderful sauces and fragrant layers of fresh and stewed vegetables, seasoned with spices and spicy herbs – delicious, mouth-watering, healthy food will delight both your loved ones and guests. About the book• Simple, practical and healthy recipes for relaxing in a large company and not only. • Step-by-step instructions, portion calculation and cooking time: even a beginner can handle it. • An overview and recipes of different types of buns and sauces for the most delicious homemade burgers, as well as recommendations for serving drinks. • Tips and tricks from the chef — the wisdom of a specialist is always at hand!• A compact cookbook with inspiring and mouth-watering photos on coated paper: it's nice to give and put on the shelf, it's easy and convenient to take with you outside the city. • The book was previously published under the title "Burgers, but also hot dogs and bagels." Fresh vegetables, delicious soft buns, juicy beef, fish, chicken and more, and even desserts can be found in the collection of recipes for proper fast food from the chef "Street food: burgers, hot dogs and bagels for every taste." Make a gift for the gourmet who loves to gather large companies the most, or cook with pleasure yourself every day: it will be perfect as a book gift for a birthday, New Year, February 23, March 8 or other holidays.</t>
  </si>
  <si>
    <t>https://sentrumbookstore.com/upload/iblock/5fc/5dslc59xl31az2ogkf618c73dzt3yuz1/9785389336773.jpg</t>
  </si>
  <si>
    <t>Друэ, Валери</t>
  </si>
  <si>
    <t>BBQ: гриль во всем его многообразии</t>
  </si>
  <si>
    <t>Лучшие рецепты барбекю в переиздании хита шеф-повара Валери Друэ «BBQ: гриль во всем его многообразии» с новой яркой обложкой! В этой книге представлены простые и практичные рецепты блюд, которые готовятся на планче (плоском гриле) и решетке барбекю. Мясо, рыба, овощи и даже десерты – словом, блюда на любой случай и на любой вкус. Авторы предлагают разнообразные маринады, соусы, гарниры – все, что нужно для вкусной и обильной трапезы в дружеской компании. О книге• Простые, практичные и полезные рецепты блюд для отдыха в большой компании и не только. • Пошаговые инструкции, расчет порций и время приготовления: справится даже новичок. • Обзор соусов, маринадов и гарниров, рекомендации по подаче и даже подбору напитков. • Советы и хитрости от шеф-повара — мудрость специалиста всегда под рукой!• Компактная кулинарная книга с вдохновляющими и аппетитными фотографиями на мелованной бумаге: приятно дарить и ставить на полку, легко и удобно взять с собой за город. • Ранее книга выходила под названием «Барбекю. Закуски, основные блюда, десерты». Мастерство домашнего барбекю — легко с книгой рецептов «BBQ: гриль во всем его многообразии»! Рецепты для гриля, соусы и маринады для мяса, шашлычки из мяса и рыбы, морепродукты и вкуснейшие овощи на гриле, а также другие рецепты для дачи и пикника под одной обложкой. Порадуйте себя или любимого гурмана подарком на любой праздник от дня рождения до Нового года, 8 марта или 23 февраля!</t>
  </si>
  <si>
    <t>Drouet, Valerie</t>
  </si>
  <si>
    <t>BBQ: the grill in all its diversity</t>
  </si>
  <si>
    <t>The best barbecue recipes in the reissue of Chef Valerie Drouet's hit "BBQ: Grill in all its diversity" with a bright new cover! This book presents simple and practical recipes for dishes that are prepared on a planche (flat grill) and a barbecue grill. Meat, fish, vegetables and even desserts – in short, dishes for every occasion and for every taste. The authors offer a variety of marinades, sauces, side dishes – everything you need for a delicious and hearty meal in a friendly company. About the book• Simple, practical and healthy recipes for relaxing in a large company and not only. • Step-by-step instructions, portion calculation and cooking time: even a beginner can handle it. • Overview of sauces, marinades and side dishes, recommendations for serving and even selection of drinks. • Tips and tricks from the chef — the wisdom of a specialist is always at hand!• A compact cookbook with inspiring and mouth-watering photos on coated paper: it's nice to give and put on the shelf, it's easy and convenient to take with you outside the city. • The book was previously published under the title "Barbecue. Appetizers, main courses, desserts." Home barbecue mastery is easy with the recipe book "BBQ: Grill in all its Diversity"! Recipes for grilling, sauces and marinades for meat, skewers of meat and fish, seafood and delicious grilled vegetables, as well as other recipes for cottages and picnics under one cover. Treat yourself or your favorite gourmet with a gift for any holiday from birthday to New Year, March 8 or February 23!</t>
  </si>
  <si>
    <t>https://sentrumbookstore.com/upload/iblock/b91/50unq9n9xvgdn52r96xswxluiqlh845k/9785389336759.jpg</t>
  </si>
  <si>
    <t>Entertainment, Lifestyle, Family, Home</t>
  </si>
  <si>
    <t>Деларю, Милен</t>
  </si>
  <si>
    <t>Гениальные плечевые изделия. Полный французский справочник по моделированию и коррекции фасона и размера</t>
  </si>
  <si>
    <t>Все секреты идеальной посадки вязаного плечевого изделия! С этой книгой вы сможете скорректировать любую вязаную модель под ваши мерки, стиль и задумку, научитесь учитывать особенности фигуры, и преобразовывать элементы изделия так, чтобы результат был безупречным!• Как выбрать правильный размер и подогнать изделие под свои пропорции. • Как менять форму и глубину горловины. • Как корректировать ширину, длину и линии силуэта. • Как адаптировать любые рукава — от классики до модных вариаций. Подробные объяснения, понятная логика и таблицы с расчетами помогут уверенно работать с проектом и изменять его без страха ошибиться. Закрепите новые навыки на практических моделях — от джемпера до кардигана, освойте систему, которая делает работу с вязальными проектами простой и понятной!</t>
  </si>
  <si>
    <t>Полный гайд по ручному творчеству. Настольная книга</t>
  </si>
  <si>
    <t>Delarue, Milene</t>
  </si>
  <si>
    <t>Ingenious shoulder products. The complete French guide to modeling and correction of style and size</t>
  </si>
  <si>
    <t>All the secrets of the perfect fit of a knitted shoulder product! With this book, you will be able to adjust any knitted model to your measurements, style and idea, learn how to take into account the features of the figure, and transform the elements of the product so that the result is flawless!• How to choose the right size and adjust the product to your proportions. • How to change the shape and depth of the neck. • How to adjust the width, length and lines of the silhouette. • How to adapt any sleeves — from classics to fashionable variations. Detailed explanations, clear logic, and tables with calculations will help you confidently work with the project and change it without fear of making mistakes. Consolidate your new skills on practical models — from a jumper to a cardigan, master the system that makes working with knitting projects simple and understandable!</t>
  </si>
  <si>
    <t>https://sentrumbookstore.com/upload/iblock/91d/qga31v2wvls586j7663e98m7yqgiu7xf/9785042286278.jpg</t>
  </si>
  <si>
    <t>Симадзаки, Жозе</t>
  </si>
  <si>
    <t>Цвет, свет, композиция. Пошаговое руководство о том, как нарисовать свою идею</t>
  </si>
  <si>
    <t>Хотите создавать иллюстрации, которые притягивают взгляд, и при этом получать удовольствие от рисования? В этой книге иллюстратор Симадзаки Жозе делится правилами, которые когда-то помогли ей самой разобраться в основах и начать рисовать увереннее. Из книги вы узнаете, как:• управлять вниманием зрителя через композицию;• упрощать сложные работы с помощью миниатюр и набросков;• подбирать цветовую гамму и гармоничные сочетания;• работать со светом и тенью, чтобы добавить глубину рисунку;• выстраивать рабочий процесс так, чтобы рисование приносило радость!Каждая глава этой книги наполнена практическими советами, наглядными примерами и авторскими хитростями. В ней нет сложной скучной теории — только действительно важные принципы, которые точно сделают ваши работы выразительными. Симадзаки Жозе — профессиональный японский иллюстратор, специализирующийся на оформлении книг и коммерческой рекламе, преподаватель в Kyoto University of the Arts.</t>
  </si>
  <si>
    <t>Рисунок в японском стиле. Книги от ведущих художников Японии</t>
  </si>
  <si>
    <t>Shimazaki, Jose</t>
  </si>
  <si>
    <t>Color, light, composition. Step-by-step guide on how to draw your idea</t>
  </si>
  <si>
    <t>Do you want to create illustrations that attract the eye, and at the same time enjoy drawing? In this book, illustrator Shimazaki Jose shares the rules that once helped her figure out the basics herself and start drawing more confidently. From the book you will learn how:• manage the viewer's attention through composition; • simplify complex work with the help of miniatures and sketches;• choose the color scheme and harmonious combinations;• work with light and shadow to add depth to the drawing.;• build a workflow so that drawing brings joy!Each chapter of this book is filled with practical tips, illustrative examples and author's tricks. There is no complicated boring theory in it — only really important principles that will definitely make your work expressive. Shimazaki Jose is a professional Japanese illustrator specializing in book design and commercial advertising, and a lecturer at Kyoto University of the Arts.</t>
  </si>
  <si>
    <t>https://sentrumbookstore.com/upload/iblock/22a/oir0lvy8v953l1bhb3vf7zwnq92ncdrg/9785042389559.jpg</t>
  </si>
  <si>
    <t>Стейнерт, Алексей</t>
  </si>
  <si>
    <t>Этикет. Популярный иллюстрированный гид</t>
  </si>
  <si>
    <t>Спешка стирает границы, а хорошие манеры их бережно возвращают. Этикет — это не про то, какой вилкой есть, а про то, как сделать так, чтобы всем было комфортно рядом с вами. В этой книге вы найдете четкие и современные правила для самых разных жизненных ситуаций: от деловых встреч и школьных будней до свадеб, церковных церемоний и праздников. Мы разберем нюансы свиданий, повседневного общения и даже правила этикета для владельцев питомцев. Никакой зубрежки — только логика, уважение и уверенность. Откройте книгу — и превратите вежливость в свою сильную сторону.</t>
  </si>
  <si>
    <t>Популярный иллюстрированный гид</t>
  </si>
  <si>
    <t>Steinert, Alexey</t>
  </si>
  <si>
    <t>Etiquette. A popular illustrated guide</t>
  </si>
  <si>
    <t>Haste erases boundaries, and good manners carefully bring them back. Etiquette is not about which fork to eat, but about how to make everyone feel comfortable around you. In this book you will find clear and up-to-date rules for a wide variety of life situations: from business meetings and school days to weddings, church ceremonies and holidays. We will analyze the nuances of dating, everyday communication, and even the rules of etiquette for pet owners. No cramming, just logic, respect and confidence. Open the book and turn politeness into your strong point.</t>
  </si>
  <si>
    <t>https://sentrumbookstore.com/upload/iblock/eff/xeyklxutjgyaauz3z8t0w7v1hzt4616y/9785171856359.jpg</t>
  </si>
  <si>
    <t>Федорова, И.</t>
  </si>
  <si>
    <t>Эмоциональный интеллект</t>
  </si>
  <si>
    <t>Дорогие родители! В современном мире умение вашего ребенка понимать себя и окружающих — так называемый эмоциональный интеллект — становится не менее важным, чем оценки в дневнике. И вы, конечно же, мечтаете, чтобы он рос уверенным в себе, умел легко заводить друзей и успешно справлялся с любыми жизненными вызовами, не пасуя перед трудностями. А для этого ему необходима способность распознавать свои чувства и управлять ими, ведь именно самообладание и эмпатия позволяют выстраивать крепкие отношения, помогают детям не только в общении, но и в достижении поставленных целей. Вместе с героями, Аней и Ваней, юный читатель проанализирует повседневные ситуации и научится лучше понимать себя и окружающих. Это не просто книга, а настоящий практический ликбез: здесь собраны увлекательные упражнения, тесты и задания для самопроверки, которые помогут развить эмоциональный интеллект и закрепить новые навыки на практике. Издание подскажет ребенку, как найти свое место в мире, и превратит работу над собой в полезную и захватывающую игру. Для широкого круга читателей.</t>
  </si>
  <si>
    <t>Ликбез с родителями и без</t>
  </si>
  <si>
    <t>Fedorova, I.</t>
  </si>
  <si>
    <t>Emotional intelligence</t>
  </si>
  <si>
    <t>Dear parents! In today's world, your child's ability to understand himself and others — the so—called emotional intelligence - is becoming no less important than the grades in the diary. And, of course, you want him to grow up confident, be able to easily make friends and successfully cope with any challenges in life, without giving in to difficulties. And for this, he needs the ability to recognize his feelings and manage them, because it is self-control and empathy that allow him to build strong relationships, help children not only in communication, but also in achieving their goals. Together with the characters, Anya and Vanya, the young reader will analyze everyday situations and learn to better understand themselves and others. This is not just a book, but a real practical educational program: it contains fascinating exercises, tests and self-test tasks that will help develop emotional intelligence and consolidate new skills in practice. The publication will tell the child how to find his place in the world, and turn self-improvement into a useful and exciting game. For a wide range of readers.</t>
  </si>
  <si>
    <t>https://sentrumbookstore.com/upload/iblock/68c/uhxu2ycjuiqn98gau0g0n546o0p95jov/9785171666552.jpg</t>
  </si>
  <si>
    <t>Хэйр, Брайан, Вудс, Ваннеса</t>
  </si>
  <si>
    <t>Детский сад для щенков: Как воспитать замечательную собаку</t>
  </si>
  <si>
    <t>Что нужно, чтобы вырастить замечательную собаку? На этот вопрос решили ответить супруги Ванесса Вудс и Брайан Хэйр, записав 101 щенка в «детский сад» при Центре изучения когнитивных функций собак Университета Дьюка. С помощью вышедшей на пенсию служебной собаки по кличке Конго Брайан, Ванесса и их команда пытались разгадать секреты щенячьего разума. Применяя те же игры, которые психологи используют при изучении развития маленьких детей, Вудс и Хэйр раскрыли, что происходит в голове щенка на заключительном этапе стремительного развития его мозга. Вместе с учеными вы будете следить за приключениями питомцев центра, а попутно узнаете, когда щенки начинают сохранять воспоминания дольше нескольких секунд и когда у них появляется самоконтроль. Независимо от того, завели ли вы своего первого щенка или являетесь давним любителем собак, эта книга ответит на все ваши вопросы о воспитании питомца, а также на некоторые из тех, что вы даже не догадались бы задать. Индивидуальные вариации всех признаков, включая когнитивные способности и особенности поведения, всегда являются продуктом взаимодействия генов с окружающей средой. Независимо от того, завели ли вы своего первого щенка или являетесь давним любителем собак, эта книга ответит на все ваши вопросы о воспитании питомца. Когда ваш щенок пристально смотрит на вас, а вы на него, между вами возникает «окситоциновая петля», которая заставляет вас обоих чувствовать себя любящим и любимым.</t>
  </si>
  <si>
    <t>Альпина Нон Фикшн</t>
  </si>
  <si>
    <t>Hare, Brian, Woods, Vannes</t>
  </si>
  <si>
    <t>Kindergarten for puppies: How to raise a wonderful dog</t>
  </si>
  <si>
    <t>What does it take to raise a wonderful dog? Vanessa Woods and Brian Hare decided to answer this question by enrolling 101 puppies in a "kindergarten" at the Duke University Center for the Study of Cognitive Functions of Dogs. With the help of a retired service dog named Congo, Brian, Vanessa and their team tried to unravel the secrets of the puppy's mind. Using the same games that psychologists use to study the development of young children, Woods and Hare have uncovered what happens in a puppy's head during the final stage of rapid brain development. Together with the scientists, you will follow the adventures of the center's pets, and along the way you will find out when the puppies begin to retain memories for more than a few seconds and when they gain self-control. Regardless of whether you got your first puppy or are a long-time dog lover, this book will answer all your questions about raising a pet, as well as some of those that you would not even think to ask. Individual variations in all traits, including cognitive abilities and behavioral characteristics, are always the product of the interaction of genes with the environment. Whether you got your first puppy or are a long-time dog lover, this book will answer all your questions about raising a pet. When your puppy stares at you and you stare at him, there is an "oxytocin loop" between you that makes you both feel loving and loved.</t>
  </si>
  <si>
    <t>https://sentrumbookstore.com/upload/iblock/1df/anpi15o73r455sx60osniqctpicd94x8/9785002237487.jpg</t>
  </si>
  <si>
    <t>Health, Mind, Body</t>
  </si>
  <si>
    <t>Багаутдинов, Рафаэль</t>
  </si>
  <si>
    <t>Ваша красота зависит от мышц лица. Как с помощью самомассажа вернуть молодость и сияние в любом возрасте</t>
  </si>
  <si>
    <t>Вы тратите тысячи на кремы, но лицо все равно «плывет». Вы боитесь инъекций, но морщины с каждым годом становятся глубже. Вы смотрите в зеркало и видите уставшего, потухшего человека, хотя внутри чувствуете себя моложе. Остановитесь. Закрашивать трещины на фасаде — бесконечная история. Возможно, пора заняться несущими стенами. Рафаэль Багаутдинов (FACEGURU) — специалист по естественному омоложению с аудиторией более 3 000 000 человек. В своей книге «Ваша красота зависит от мышц лица» он предлагает не очередной сборник упражнений, а системный взгляд: как устроено ваше лицо и почему годы оставляют на нем след. Почему вам стоит прочитать эту книгу?Потому что кожа — это еще не все лицо. Рафаэль объясняет: морщины, брыли и птоз — это в первую очередь история мышц. Хроническое напряжение, стресс, подавленные эмоции — вот истинные скульпторы старения. И с этим действительно можно работать. Вы получите пошаговую карту «ремонта» лица. Без воды, с опорой на анатомию и логику. Вы узнаете, как находить у себя мышечные зажимы и убирать их с помощью самомассажа. Шея, подбородок, губы, скулы, лоб — каждая зона разобрана в деталях. Отдельный разговор — инъекции. Автор честно анализирует плюсы и минусы ботокса, филлеров и нитей, объясняет, почему при неправильном подходе нити могут стать «тюрьмой» для лица, и в каких случаях массаж становится реальной альтернативой уколам. Но главное — это не просто массаж. Освобождая мышцы, вы освобождаете эмоции. Книга учит слышать свое тело, возвращать лицу живую мимику и то самое внутреннее сияние, которое не купить за деньги.</t>
  </si>
  <si>
    <t>Фейс-мастер. Книги для красоты вашего лица и шеи</t>
  </si>
  <si>
    <t>Bagautdinov, Rafael</t>
  </si>
  <si>
    <t>Your beauty depends on the muscles of your face. How to restore youth and radiance at any age with the help of self-massage</t>
  </si>
  <si>
    <t>You spend thousands on creams, but your face still "floats". You're afraid of injections, but the wrinkles are getting deeper every year. You look in the mirror and see a tired, faded person, even though you feel younger inside. Stop it. Painting over cracks on the facade is an endless story. Perhaps it's time to tackle load-bearing walls. Rafael Bagautdinov (FACEGURU) is a natural rejuvenation specialist with an audience of over 3,000,000 people. In his book "Your beauty depends on the muscles of your face," he offers not just another collection of exercises, but a systematic view.: how your face works and why the years leave their mark on it. Why should you read this book?Because the skin is not the whole face. Rafael explains: wrinkles, blisters, and ptosis are primarily a muscle story. Chronic tension, stress, and suppressed emotions are the true sculptors of aging. And you can really work with it. You will receive a step-by-step face repair map. Without water, based on anatomy and logic. You will learn how to find muscle clamps and remove them with self-massage. Neck, chin, lips, cheekbones, forehead — each area is analyzed in detail. A separate conversation is injections. The author honestly analyzes the pros and cons of botox, fillers and filaments, explains why, with the wrong approach, filaments can become a "prison" for the face, and in which cases massage becomes a real alternative to injections. But the main thing is not just a massage. By releasing your muscles, you release your emotions. The book teaches you to hear your body, to bring back to your face a lively facial expression and that inner radiance that money cannot buy.</t>
  </si>
  <si>
    <t>https://sentrumbookstore.com/upload/iblock/676/fyv0lktpx8iupyw6d7b2vhrks81rimbs/9785042317781.jpg</t>
  </si>
  <si>
    <t>Белаустеги, Исабель</t>
  </si>
  <si>
    <t>Перезагрузка метаболизма: как открыть секрет устойчивого похудения и энергии на весь день</t>
  </si>
  <si>
    <t>Вы можете чувствовать себя лучше, быть энергичнее и вернуть телу здоровье и легкость. Но что, если дело в замедленном метаболизме, который лежит в основе хронического воспаления, лишнего веса, усталости и ряда серьёзных заболеваний. Доктор Исабель Белустеги объясняет, как вернуть метаболическую гибкость — основу нормального обмена веществ. В книге вы узнаете:• почему возникает усталость, тяга к сладкому и лишний вес;• как питание, движение и образ жизни влияют на метаболизм;• какие привычки влияют на обмен веществ;• практические шаги для восстановления энергии и баланса. Это не просто теория, а понятный и применимый подход к улучшению самочувствия, повышению уровня энергии и качества жизни!</t>
  </si>
  <si>
    <t>Код питания</t>
  </si>
  <si>
    <t>Belaustegi, Isabel</t>
  </si>
  <si>
    <t>Rebooting your metabolism: how to discover the secret of sustainable weight loss and energy for the whole day</t>
  </si>
  <si>
    <t>You can feel better, be more energetic, and restore your body to health and lightness. But what if it's a matter of a slow metabolism, which underlies chronic inflammation, excess weight, fatigue and a number of serious diseases? Dr. Isabel Belustegui explains how to restore metabolic flexibility, the basis of normal metabolism. In the book you will learn:• why fatigue, cravings for sweets and excess weight occur;• how nutrition, exercise, and lifestyle affect metabolism;• what habits affect your metabolism; • Practical steps to restore energy and balance. This is not just a theory, but an understandable and applicable approach to improving well-being, increasing energy levels and quality of life!</t>
  </si>
  <si>
    <t>https://sentrumbookstore.com/upload/iblock/2e2/tnsskfte4yppycjxpyir3j3ysj0i81n1/9785171792619.jpg</t>
  </si>
  <si>
    <t>Бубновский, Сергей</t>
  </si>
  <si>
    <t>Болезнь надо выдыхать. Методики восстановления организма при болезнях сердца, легких и опорно-двигательного аппарата</t>
  </si>
  <si>
    <t>Сергей Бубновский — доктор медицинских наук, профессор, автор безоперационных методов лечения позвоночника и суставов, создатель нового направления в медицине — кинезитерапии, в которой сам больной активно участвует в своем выздоровлении благодаря внутренним резервам и пониманию своего тела. На сегодняшний день продано уже более 4 500 000 экземпляров книг в авторстве Сергея Бубновского!В своей новой книге доктор Бубновский дает особые инструменты — дыхательные практики, которые позволяют:- быстро восстановиться после сильных и продолжительных бронхо-легочных инфекций;- сохранить подвижность суставов при общем ухудшении самочувствия и потребности долгое время находиться в лежачем положении;- поднять общий иммунитет в периоды гриппов и простуд. Простые, доступные методики сопровождаются большим количеством упражнений, которые можно делать до, во время и после болезней.</t>
  </si>
  <si>
    <t>Живем по Бубновскому</t>
  </si>
  <si>
    <t>Bubnovsky, Sergey</t>
  </si>
  <si>
    <t>The disease must be exhaled. Methods of body recovery in diseases of the heart, lungs and musculoskeletal system</t>
  </si>
  <si>
    <t>Sergey Bubnovsky is a doctor of medical sciences, professor, the author of non—surgical methods of spine and joint treatment, the creator of a new direction in medicine — kinesitherapy, in which the patient himself actively participates in his recovery due to internal reserves and understanding of his body. To date, more than 4,500,000 copies of books by Sergey Bubnovsky have already been sold!In his new book, Dr. Bubnovsky gives special tools — breathing practices that allow you to:- recover quickly from severe and prolonged bronchopulmonary infections;- maintain joint mobility with a general deterioration in well-being and the need to stay in a supine position for a long time; - raise general immunity during periods of flu and colds. Simple, accessible techniques are accompanied by a large number of exercises that can be done before, during and after illnesses.</t>
  </si>
  <si>
    <t>https://sentrumbookstore.com/upload/iblock/c54/zodmea0j1g85z655yjfd1nmw04rzva7u/9785042341069.jpg</t>
  </si>
  <si>
    <t>Намик, Доктор</t>
  </si>
  <si>
    <t>Все о сердце. Как заботиться о своём внутреннем «моторе», чтобы оставаться здоровым в любом возрасте</t>
  </si>
  <si>
    <t>"Я — кардиолог. Каждый день я слушаю сердца. Они звучат по-разному: ровно и спокойно, тревожно и сбивчиво, иногда — на грани тишины. Но все они рассказывают историю человека. Когда сердце начинает уставать, страдает не только физическое здоровье, но и качество жизни: снижается работоспособность, ухудшается сон, появляется тревожность. . . "Забота о сердце — это забота о качестве и продолжительности жизни. Здоровье этого органа — основа нашего хорошего самочувствия и активного долголетия. Поэтому важно заботиться о сердце бережно, своевременно замечая его сигналы. Эта книга, написанная практикующим кардиологом Дмитрием Намиком, представляет собой уникальное руководство по сохранению здоровья вашего сердца. Здесь собраны проверенные методики, позволяющие бережно заботиться о нашем внутреннем "моторе", распознавать ранние признаки проблем и эффективно предотвращать развитие сердечно-сосудистых заболеваний. В тексте рассмотрены принципы правильного питания и физических нагрузок для поддержания здоровья сердца. Отдельное внимание уделено правилам интерпретации медицинских анализов, благодаря которым каждый читатель сможет самостоятельно контролировать состояние своей сердечно-сосудистой системы. Приводя истории своих пациентов, автор на наглядных примерах показывает, как защитить сердце от недугов и рисков. С помощью этой книги сможете:· познакомиться с методами профилактики заболеваний сердца;· научиться понимать и расшифровывать анализы;· узнать о ключевых факторах риска сердечно-сосудистых заболеваний;· изменить образ жизни и позаботиться о своем здоровье. Книга в твердой обложке.</t>
  </si>
  <si>
    <t>Настоящая медицина</t>
  </si>
  <si>
    <t>Namik, Doctor</t>
  </si>
  <si>
    <t>It's all about the heart. How to take care of your inner "motor" to stay healthy at any age</t>
  </si>
  <si>
    <t>"I am a cardiologist. I listen to hearts every day. They sound different: smooth and calm, anxious and confused, sometimes on the verge of silence. But they all tell the story of a man. When the heart begins to get tired, not only physical health suffers, but also the quality of life: performance decreases, sleep worsens, and anxiety appears. . "Taking care of the heart is taking care of the quality and longevity of life. The health of this organ is the basis of our well—being and active longevity. Therefore, it is important to take care of the heart carefully, timely noticing its signals. This book, written by Dmitry Namik, a practicing cardiologist, is a unique guide to keeping your heart healthy. It contains proven techniques that allow us to carefully take care of our internal "motor", recognize early signs of problems and effectively prevent the development of cardiovascular diseases. The text discusses the principles of proper nutrition and physical activity to maintain heart health. Special attention is paid to the rules of interpretation of medical tests, thanks to which each reader will be able to independently monitor the state of their cardiovascular system. By giving the stories of his patients, the author uses illustrative examples to show how to protect the heart from illnesses and risks. With the help of this book, you can:· to get acquainted with the methods of prevention of heart diseases;· to learn to understand and decipher the analyzes;· learn about the key risk factors for cardiovascular diseases;· change your lifestyle and take care of your health. A hardcover book.</t>
  </si>
  <si>
    <t>https://sentrumbookstore.com/upload/iblock/d46/9cb6vhai12yy9ke234e88v4v5kvwlk22/9785171846640.jpg</t>
  </si>
  <si>
    <t>Ройманн, Фридерике</t>
  </si>
  <si>
    <t>Йога и самомассаж. Техники для снятия боли в мышцах, суставах, спине и восстановления подвижности</t>
  </si>
  <si>
    <t>Мы привыкли бороться с болью, не задаваясь вопросом о ее причинах. Но что, если тело способно восстановиться самостоятельно?В этой книге Фридерике Ройманн, физиотерапевт и остеопат с многолетней практикой, объединяет принципы йоги и остеопатии в целостный и понятный подход к здоровью. Книга «Самоисцеление с помощью йоги и остеопатии» создана для тех, кто хочет забыть о дискомфорте и вернуть контроль над своим телом. Сочетая древние техники йоги с мягкими остеопатическими импульсами, вы научитесь самостоятельно снимать боль и напряжение. Кому поможет эта книга?- Если у вас болит спина — поясница («прострел»), крестец, или вы не можете разогнуться после сна. В книге есть техники, чтобы снять острый спазм через упражнения. - Если вы страдаете от болей в шее и плечах — «затекла» шея после работы за компьютером, хрустит при поворотах, отдает в голову или лопатки. - Если болят суставы — колени (особенно если боль «гуляет»), тазобедренные суставы, ступни. Автор объясняет, как боль в колене может быть связана с органами малого таза, и дает упражнения для облегчения. - При головных болях и напряжении — если болит голова «как в шлеме», давит виски, или боль просыпается вместе с вами по утрам. - При проблемах с пищеварением — вздутие, запоры, изжога. Упражнения напрямую массируют внутренние органы и улучшают перистальтику. - При стрессе и бессоннице — когда мысли не дают уснуть, а утром вы чувствуете себя разбитым. Ответы на часто задаваемые вопросы:- Можно ли делать при острой боли? Да, автор дает специальные «экстренные» упражнения для снятия острых состояний (люмбаго, спазм, защемление). Для плановой работы лучше выбирать периоды вне обострения. - Какой уровень подготовки нужен? Упражнения доступны даже новичкам. Если сложно — есть облегченные варианты с подушками, ремнями, валиками (или их аналогами из дома: книги, полотенца, бутылки). - Сколько времени займет? Готовая программа занимает 20—30 минут. Но почти все упражнения можно делать отдельно, даже на рабочем месте- Помогает ли это в моменте? Да. Например, техника «обезболивающего дыхания» или массаж ушей могут снизить интенсивность боли здесь и сейчас.</t>
  </si>
  <si>
    <t>Тело, которому доверяешь. О здоровье без борьбы и вины</t>
  </si>
  <si>
    <t>Roymann, Friederike</t>
  </si>
  <si>
    <t>Yoga and self-massage. Techniques for relieving pain in muscles, joints, back and restoring mobility</t>
  </si>
  <si>
    <t>We are used to dealing with pain without questioning its causes. But what if the body is able to recover on its own?In this book, Friederike Roymann, a physiotherapist and osteopath with many years of practice, combines the principles of yoga and osteopathy into a holistic and understandable approach to health. The book "Self-healing through yoga and osteopathy" is created for those who want to forget about discomfort and regain control of their body. Combining ancient yoga techniques with gentle osteopathic impulses, you will learn how to relieve pain and tension on your own. Who will this book help?- If you have back pain, lower back ("lumbago"), sacrum, or you cannot straighten up after sleeping. The book has techniques to relieve acute cramps through exercise. - If you suffer from neck and shoulder pain, your neck is "stiff" after working at the computer, crunches when turning, and gives off pain in your head or shoulder blades. - If the joints hurt — knees (especially if the pain is "walking"), hip joints, feet. The author explains how knee pain can be associated with the pelvic organs, and gives exercises for relief. - For headaches and tension — if your head hurts "like in a helmet", your temples are pressing, or the pain wakes up with you in the morning. - With digestive problems — bloating, constipation, heartburn. Exercises directly massage the internal organs and improve peristalsis. - Stress and insomnia — when thoughts keep you awake, and in the morning you feel overwhelmed. Answers to frequently asked questions:- Is it possible to do this for acute pain? Yes, the author gives special "emergency" exercises to relieve acute conditions (lumbago, spasm, pinching). For routine work, it is better to choose periods outside of exacerbation. - What level of training is needed? Exercises are available even for beginners. If it's difficult, there are lightweight options with pillows, straps, cushions (or their analogues from home: books, towels, bottles). - How long will it take? The finished program takes 20-30 minutes. But almost all exercises can be done separately, even in the workplace- Does it help in the moment? Yes. For example, the technique of "anesthetic breathing" or ear massage can reduce the intensity of pain in the here and now.</t>
  </si>
  <si>
    <t>https://sentrumbookstore.com/upload/iblock/6cb/fkhpoussj6pphkj06ayeswugy16fzhtm/9785041858087.jpg</t>
  </si>
  <si>
    <t>Трегонинг, Джон</t>
  </si>
  <si>
    <t>Реальный биологический возраст. Как мы устроены, почему стареем и что с этим делать</t>
  </si>
  <si>
    <t>Можно ли победить старость? Действительно ли рак и диабет сегодня опаснее любой инфекции? И почему ученые до сих пор не придумали одну таблетку от всех болезней?Ответы на эти вопросы ищет Джон С. Трегонинг – профессор вакцинной иммунологии в Имперском колледже Лондона и автор более 70 академических работ, в которых исследует фундаментальные вопросы медицины, включая старение, защиту от инфекций и смерть. В своей книге он доступно объясняет природу основных заболеваний. Трегонинг испытывает лично на себе "полезные" и "губительные" методики лечения и сравнивает результаты своих опытов с научной базой. Автор смело выходит за рамки привычного – его тонкий юмор и легкая манера повествования помогут даже новичку разобраться в сложностях медицины.</t>
  </si>
  <si>
    <t>Tregoning, John</t>
  </si>
  <si>
    <t>The real biological age. How we work, why we age, and what to do about it</t>
  </si>
  <si>
    <t>Is it possible to overcome old age? Are cancer and diabetes really more dangerous than any infection today? And why haven't scientists come up with one pill for all diseases yet?John S. Tregoning, professor of vaccine immunology at Imperial College London and author of more than 70 academic papers exploring fundamental medical issues, including aging, protection from infection, and death, is looking for answers to these questions. In his book, he explains the nature of the underlying diseases in an accessible way. Tregoning personally experiences "useful" and "harmful" treatment methods and compares the results of his experiments with the scientific base. The author boldly goes beyond the usual – his subtle humor and easy manner of narration will help even a beginner to understand the complexities of medicine.</t>
  </si>
  <si>
    <t>https://sentrumbookstore.com/upload/iblock/a5b/n9z2cjkqy15qx1ud24bdm1qane9tqhu3/9785171731304.jpg</t>
  </si>
  <si>
    <t>Эванс, Я., Лебеско, К.</t>
  </si>
  <si>
    <t>Plus-size. Полные девушки в истории и массовой культуре</t>
  </si>
  <si>
    <t>Эта книга – дерзкий вызов всем стереотипам о полноте! Она взрывает мифы о полноте как о медицинской проблеме или эстетическом провале, показывая, как общество, медицина и идеология капитализма создали культуру ненависти к пухлым девушкам. Борьба с полнотой стала частью идеологии западных элит и мейнстримных СМИ в 1970-е, в эпоху неолиберализма. Это было необходимо властям западных стран чтобы отвлечь женщин от перманентного социального кризиса, сокращений зарплаты, урезания расходов на медицину и образование. Хотя в более ранние эпохи полнота была признаком красоты и женской силы. И эти времена обязательно вернутся. Авторы книги доказывают, что полнота может быть красотой, сопротивлением и политическим жестом. Если вы устали от диет, стыда и навязанных стандартов – эта книга для вас.</t>
  </si>
  <si>
    <t>Evans, me., Lebesco, K.</t>
  </si>
  <si>
    <t>Plus-size. Fat girls in history and popular culture</t>
  </si>
  <si>
    <t>This book is a daring challenge to all stereotypes about fatness! She explodes myths about fatness as a medical problem or aesthetic failure, showing how society, medicine, and the ideology of capitalism have created a culture of hatred for chubby girls. The struggle against overweight became part of the ideology of Western elites and mainstream media in the 1970s, during the era of neoliberalism. This was necessary for the authorities of Western countries to distract women from the permanent social crisis, wage cuts, and cuts in spending on medicine and education. Although in earlier eras, fullness was a sign of beauty and feminine strength. And those times will definitely come back. The authors of the book prove that fullness can be beauty, resistance, and a political gesture. If you are tired of dieting, shame, and imposed standards, this book is for you.</t>
  </si>
  <si>
    <t>https://sentrumbookstore.com/upload/iblock/f62/0mpw9y8je3i7z39cl7b606yt3ye8k5hw/9785002693733.jpg</t>
  </si>
  <si>
    <t>Эйми, Доннеллан</t>
  </si>
  <si>
    <t>Оземпик без иллюзий: Гонка за волшебным средством для похудения</t>
  </si>
  <si>
    <t>Лекарство от ожирения долгое время было священным Граалем для фармацевтической промышленности, казавшимся недостижимым до недавних прорывов в исследованиях диабета 2 типа, которые привели к разработке Оземпика — препарата для похудения, активирующего гормон GLP-1 в желудке, благодаря чему люди дольше чувствуют себя сытыми. Лечение настолько эффективно, что уже меняет многие отрасли — от здравоохранения до фаст-фуда и моды — и быстро сделало его создателя, датскую компанию Novo Nordisk, самой дорогой компанией в Европе. Но по мере появления новых потенциальных преимуществ, в умах людей возникает вопрос: не слишком ли хороши эти препараты, чтобы быть правдой?В книге «Оземпик без иллюзий» журналистка Reuters Эйми Доннеллан освещает историю медицинского прорыва, способного изменить мир, и поднимает сложные вопросы о принятии своего тела, неистовому желанию похудеть ценой тяжелейших побочных действий. Благодаря реальным историям людей и тщательным научным исследованиям, она прогнозирует будущее волшебного кишечного гормона GLP-1.</t>
  </si>
  <si>
    <t>Aimee, Donnellan</t>
  </si>
  <si>
    <t>Ozempik without illusions: The race for a magical weight loss remedy</t>
  </si>
  <si>
    <t>A cure for obesity has long been the holy Grail for the pharmaceutical industry, seemingly unattainable until recent breakthroughs in type 2 diabetes research, which led to the development of Ozempika, a weight—loss drug that activates the hormone GLP-1 in the stomach, making people feel full longer. The treatment is so effective that it is already changing many industries — from healthcare to fast food and fashion - and has quickly made its creator, the Danish company Novo Nordisk, the most expensive company in Europe. But as new potential benefits emerge, the question arises in people's minds: aren't these drugs too good to be true?In the book "Ozempik without Illusions," Reuters journalist Aimee Donnellan highlights the story of a medical breakthrough that could change the world, and raises difficult questions about accepting your body and the frantic desire to lose weight at the cost of severe side effects. Thanks to real people's stories and rigorous scientific research, she predicts the future of the magical intestinal hormone GLP-1.</t>
  </si>
  <si>
    <t>https://sentrumbookstore.com/upload/iblock/ec6/aqiagiyx8pc50ktje73h3054uf814rlr/9785006304468.jpg</t>
  </si>
  <si>
    <t>History</t>
  </si>
  <si>
    <t>Бюттнер, Т.</t>
  </si>
  <si>
    <t>История Африки с древнейших времен</t>
  </si>
  <si>
    <t>«Африка сама напишет свою историю, славную и почетную для всего континента, от севера до юга», — сказал незабвенный Патрис Лумумба незадолго до того, как он был убит. Но лучшее исследование об истории черного континента написал Теа Бюттнер – великий немецкий историк. Эта книга отвечает на самые животрепещущие вопросы, связанные с многовековой летописью черного континента. Была ли Африка колыбелью человеческой цивилизации? Как возникли древнейшие африканские монархии? Был ли у Африки «золотой век»? Почему Африка отстала от Европы по развитию науки и техники? Почему империалисты колонизировали Африку и какую выгоду от этого получали? Бюттнер рассказывает о всех африканских цивилизациях, о великих монархах и полководцах, о реформаторах и проповедниках. Раскрывает закономерности исторического процесса. Это уникальное издание – самая главная книга об Африке на все времена.</t>
  </si>
  <si>
    <t>Весь мир</t>
  </si>
  <si>
    <t>Byuttner, T.</t>
  </si>
  <si>
    <t>The history of Africa since ancient times</t>
  </si>
  <si>
    <t>"Africa will write its own history, glorious and honorable for the entire continent, from north to south," said the unforgettable Patrice Lumumba shortly before he was assassinated. But the best study of the history of the black continent was written by Thea Buttner, the great German historian. This book answers the most burning questions related to the centuries-old chronicle of the black continent. Was Africa the cradle of human civilization? How did the oldest African monarchies arise? Did Africa have a "golden age"? Why has Africa lagged behind Europe in the development of science and technology? Why did the imperialists colonize Africa and what benefits did they get from it? Buttner talks about all African civilizations, about great monarchs and generals, about reformers and preachers. Reveals the patterns of the historical process. This unique edition is the most important book about Africa of all time.</t>
  </si>
  <si>
    <t>https://sentrumbookstore.com/upload/iblock/bc4/12fl2d5lid0g06vfzmi69fqxmzwgzi5l/9785002692613.jpg</t>
  </si>
  <si>
    <t>Доуни, Д.</t>
  </si>
  <si>
    <t>Американский Освенцим. История больницы Пенхёрст</t>
  </si>
  <si>
    <t>Психиатрическая больница Пенхёрст – кровавое пятно в истории Соединённых Штатов. С 1908 по 1987 год там проводились бесчеловечные опыты над больными, в том числе над детьми. Им делали лоботомию, проводили операции без наркоза, испытывали сильнодействующие лекарства, даже тестировали на несчастных боевые отравляющие вещества и биологическое оружие. Именно в Пенхёрсте после Второй мировой войны работали многие нацистские военные преступники, укрывшиеся от правосудия в США. Там же вершили свое черное дело и вывезенные в Америку японские врачи-убийцы из «Отряда 731». После масштабной общественной кампании, затянувшейся почти на 20 лет, гнусное заведение было наконец закрыто. Местные жители полагают, что место, где была больница, проклято. Об истории больницы Пенхёрста и её жертвах рассказывает эта книга.</t>
  </si>
  <si>
    <t>Документальный триллер</t>
  </si>
  <si>
    <t>Downey, D.</t>
  </si>
  <si>
    <t>The American Auschwitz. The history of Penhurst Hospital</t>
  </si>
  <si>
    <t>Penhurst Psychiatric Hospital is a bloodstain in the history of the United States. From 1908 to 1987, inhumane experiments were carried out there on patients, including children. They had lobotomies, performed operations without anesthesia, tested powerful drugs, and even tested chemical warfare agents and biological weapons on the unfortunate. It was in Penhurst that many Nazi war criminals who had fled justice in the United States worked after World War II. Japanese killer doctors from the 731 Squad, who were taken to America, also carried out their dirty work there. After a large-scale public campaign that lasted for almost 20 years, the vile institution was finally closed. Locals believe that the place where the hospital was is cursed. This book tells the story of Penhurst Hospital and its victims.</t>
  </si>
  <si>
    <t>https://sentrumbookstore.com/upload/iblock/164/ojwza1zfyn482dghotvqe0ktxf9tb0sa/9785002694747.jpg</t>
  </si>
  <si>
    <t>Интровине, М., Грант, Д.</t>
  </si>
  <si>
    <t>Самая страшная секта Америки. Тайная история Плимутского братства</t>
  </si>
  <si>
    <t>Плимутское братство – одна из самых страшных сект в истории Америки, которая сыграла ключевую роль в формировании «христианского» сионизма и диспенсационализма и на протяжении многих лет призывала к созданию еврейского государства на территории Палестины. Братья способствовали принятию Декларации Бальфура и положили начало американо-израильскому сотрудничеству. Организация оказала ключевое влияние на целый ряд радикальных проповедников в США (включая Рейнгольда Нибура и Билли Грэма). Позднее секта «прославилась» скандалами с жестоким обращением с детьми и педофилией. Книга рассказывает ужасающую историю этого тайного протестантского ордена.</t>
  </si>
  <si>
    <t>Introvine, M., Grant, D.</t>
  </si>
  <si>
    <t>America's most feared sect. The Secret History of the Plymouth Brotherhood</t>
  </si>
  <si>
    <t>The Plymouth Brethren is one of the most feared sects in American history, which played a key role in the formation of "Christian" Zionism and dispensationalism and for many years called for the creation of a Jewish state in Palestine. The brothers contributed to the adoption of the Balfour Declaration and marked the beginning of American-Israeli cooperation. The organization has had a key influence on a number of radical preachers in the United States (including Reinhold Niebuhr and Billy Graham). Later, the sect became "famous" for scandals involving child abuse and pedophilia. The book tells the terrifying story of this secret Protestant order.</t>
  </si>
  <si>
    <t>https://sentrumbookstore.com/upload/iblock/0ce/esr01x8euk8ucjx0g1uwsdsuek83u39r/9785002695140.jpg</t>
  </si>
  <si>
    <t>Каневский, Л.</t>
  </si>
  <si>
    <t>Ад каннибалов. История людоедства и человеческих жертвоприношений</t>
  </si>
  <si>
    <t>В 1564 г. турки одержали верх над польским военачальником Вишневецким. Они вырвали из его груди сердце и съели его. В XVI веке во многих европейских странах палачи получали право распоряжаться не только кровью, но частями тела своих жертв и употреблять их по своему усмотрению. Даже в XIX веке китайский палач вполне мог съесть сердце или мозги своей жертвы. Каковы же причины каннибализма, почему он, как правило, связан с религиозными человеческими жертвоприношениями? Какова суть этого тщательно разработанного ритуала, бытовавшего во многих странах мира, — от обеих Америк, Африки и Индии до Индонезии, Малайзии, Полинезии, Новой Гвинеи, Австралии и островов Океании? Почему в наши дни даже в цивилизованных странах отмечаются отдельные случаи каннибализма? Ответы на эти и многие другие вопросы, которые до сих пор считались необъяснимой тайной, вы найдете в этой увлекательной книге.</t>
  </si>
  <si>
    <t>Kanevsky, L.</t>
  </si>
  <si>
    <t>Cannibal hell. The history of cannibalism and human sacrifice</t>
  </si>
  <si>
    <t>In 1564, the Turks defeated the Polish military commander Vishnevetsky. They tore his heart out of his chest and ate it. In the 16th century, in many European countries, executioners were given the right to dispose of not only the blood, but also the body parts of their victims and use them at their discretion. Even in the 19th century, a Chinese executioner could easily eat the heart or brains of his victim. What are the causes of cannibalism, and why is it usually associated with religious human sacrifice? What is the essence of this elaborate ritual that has been practiced in many countries around the world, from the Americas, Africa, and India to Indonesia, Malaysia, Polynesia, New Guinea, Australia, and the islands of Oceania? Why are there isolated cases of cannibalism these days, even in civilized countries? The answers to these and many other questions, which until now have been considered an inexplicable mystery, can be found in this fascinating book.</t>
  </si>
  <si>
    <t>https://sentrumbookstore.com/upload/iblock/37e/8yjnq3av4c7nc9fpvhmw96sgf3vva69q/9785002694945.jpg</t>
  </si>
  <si>
    <t>Ле, Э.</t>
  </si>
  <si>
    <t>История климата с 1000 года</t>
  </si>
  <si>
    <t>Эммануэль Ле Руа Ладюри – один из наиболее выдающихся французских историков XX века, видный представитель школы «Анналов». В этой книге он раскрывает историю того, как климатические изменения меняли сельское хозяйство, повседневные привычки жителей, а в конце концов – вообще весь быт, экономику и хозяйство целых империй. В книге подробно описываются климатические изменения последнего тысячелетия, причем основной акцент сделан на Западной Европе и Северной Америке. Для периода XVI–XIX веков проводится сравнение с современными климатическими условиями. Наряду с данными прямых метеонаблюдений, автор широко привлекает фенологические, дендрологические, геологические и гляциологические материалы, а также исторические сведения о развитии экономики и различных аспектах культурной и хозяйственной жизни общества. Отдельно и очень детально рассматривается динамика ледников в Альпах с 1600 года до наших дней. Это основополагающая работа для всех современных климатических исследований.</t>
  </si>
  <si>
    <t>Le, E.</t>
  </si>
  <si>
    <t>Climate history since 1000</t>
  </si>
  <si>
    <t>Emmanuel Le Roy Ladury is one of the most prominent French historians of the 20th century, a prominent representative of the Annales school. In this book, he reveals the story of how climate change has changed agriculture, the daily habits of residents, and eventually the entire way of life, the economy, and the economy of entire empires. The book describes in detail the climatic changes of the last millennium, with the main focus on Western Europe and North America. For the period of the XVI–XIX centuries, a comparison is made with modern climatic conditions. Along with the data of direct meteorological observations, the author draws extensively on phenological, dendrological, geological and glaciological materials, as well as historical information about the development of the economy and various aspects of cultural and economic life of society. The dynamics of glaciers in the Alps from 1600 to the present day is considered separately and in great detail. This is a fundamental work for all modern climate research.</t>
  </si>
  <si>
    <t>https://sentrumbookstore.com/upload/iblock/6eb/a2ex64v4ppr08vudjh5dzgjctlni8fdk/9785002695485.jpg</t>
  </si>
  <si>
    <t>Лурье, С.</t>
  </si>
  <si>
    <t>Антисемитизм в древнем мире</t>
  </si>
  <si>
    <t>Соломон Лурье (1890–1964) – выдающийся историк, глубокий знаток древних цивилизаций, классик гуманитарной науки, признанный во всем мире. Он задался целью объяснить, как евреи стали изгоями среди народов, в чем причины антисемитизма, который впервые проявился в древние времена? Доскональное изучение истории древних цивилизаций позволило ему найти сотни примеров антисемитских проявлений в древности. Почему евреев считали чернокнижниками, колдунами, заговорщиками? Откуда пошли слухи о нечистоплотности и распущенности, свойственной этому народу? Как проявлялась тайная спайка и взаимовыручка евреев? Что такое «еврейское нахальство» и «еврейская низость»? Историк показывает и религиозную, и социальную подоплеку этой розни. Книга профессора С. Я. Лурье остается наиболее полным и авторитетным исследованием на эту тему. Ученому удалось сохранить объективность и вскрыть истинные причины антисемитизма – явление, которое не ослабевает веками. Книга предназначена для всех, кого интересует история – в том числе тайная история человечества, которая актуальна во все времена.</t>
  </si>
  <si>
    <t>Lurie, S.</t>
  </si>
  <si>
    <t>Anti-Semitism in the ancient World</t>
  </si>
  <si>
    <t>Solomon Lurie (1890-1964) was an outstanding historian, a deep connoisseur of ancient civilizations, a classic of the humanities, recognized throughout the world. He set out to explain how Jews became outcasts among the nations, what are the causes of anti-Semitism, which first manifested itself in ancient times? A thorough study of the history of ancient civilizations allowed him to find hundreds of examples of anti-Semitic manifestations in ancient times. Why were Jews considered warlocks, sorcerers, and conspirators? Where did the rumors about the impurity and licentiousness peculiar to this people come from? How did the Jews' secret bonding and mutual assistance manifest itself? What is "Jewish arrogance" and "Jewish baseness"? The historian shows both the religious and social background of this discord. Professor S. J. Lurie's book remains the most comprehensive and authoritative study on this topic. The scientist managed to maintain his objectivity and reveal the true causes of anti–Semitism, a phenomenon that has not weakened for centuries. The book is intended for everyone who is interested in history, including the secret history of mankind, which is relevant at all times.</t>
  </si>
  <si>
    <t>https://sentrumbookstore.com/upload/iblock/d59/q6a8zzb3cxdp42ea0rd33r3dxgi3ywtj/9785002696024.jpg</t>
  </si>
  <si>
    <t>Окума, К.</t>
  </si>
  <si>
    <t>Репортаж из ада. Опыты над людьми в Японии после 1945 года</t>
  </si>
  <si>
    <t>Многие слышали про страшные опыты над людьми, которые проводили японские палачи в Отряде 731 в Манчжурии в годы Второй мировой войны. Однако мало кто знает, что дело военного хирурга-палача генерала Сиро Исии не умерло с разгромом Квантунской армии. Напротив, в послевоенной Японии (якобы ставшей «мирной») активно продолжались незаконные медицинские эксперименты и разработка биологического оружия. На сей раз жертвами опытов стали пациенты психиатрических больниц. В тогдашней Японии они были лишены базовых прав человека. В 1973 году журналист Кадзуо Окума сумел раскрыть тайную сеть лабораторий, проводивших бесчеловечные эксперименты (они были связаны с крупными японскими и иностранными компаниями). Результаты расследования он изложил в этой книге. Вскоре после первой публикации автор был убит. На русском языке книга выходит впервые.</t>
  </si>
  <si>
    <t>Okuma, K.</t>
  </si>
  <si>
    <t>A report from hell. Human experimentation in Japan after 1945</t>
  </si>
  <si>
    <t>Many have heard about the terrible experiments on people carried out by Japanese executioners in Unit 731 in Manchuria during the Second World War. However, few people know that the case of the military surgeon-executioner General Shiro Ishii did not die with the defeat of the Kwantung army. On the contrary, in post-war Japan (which supposedly became "peaceful") Illegal medical experiments and the development of biological weapons continued actively. This time, the victims of the experiments were psychiatric hospital patients. In Japan at that time, they were deprived of basic human rights. In 1973, journalist Kazuo Okuma managed to uncover a secret network of laboratories conducting inhumane experiments (they were associated with large Japanese and foreign companies). He outlined the results of the investigation in this book. Shortly after the first publication, the author was killed. The book is published in Russian for the first time.</t>
  </si>
  <si>
    <t>https://sentrumbookstore.com/upload/iblock/3fb/6w3tnkwtrglvf1bgiub3gegdw8pil2cz/9785002695256.jpg</t>
  </si>
  <si>
    <t>Полански, Роман</t>
  </si>
  <si>
    <t>Не бегите! Идите шагом! Как мы пережили Холокост</t>
  </si>
  <si>
    <t>В 2006 году в рамках интервью, проведенных Фондом Шоа, Роман Полански, оскароносный режиссер, актер и кинопродюсер, записал свои детские воспоминания о жизни в Польше во время Второй мировой войны. Минимально отредактированные, сохранившие уникальный голос детства, они звучат как будто устный рассказ. Тяжелый и ценный. В эту книгу также включены письма его отца, которые тот написал по просьбе сына в 1973 году. Они публикуются впервые. Оккупация Кракова, гетто, бегство, одиночество, голод, страх, встречи с насилием, тюремная логика концлагеря, выживание — свидетельства ужасов того времени от первого лица и важная историческая память, переданная через личную травму. Бывало, что жизнь становилась крайне тяжела, но меня это нисколько не огорчало. Дети привыкают ко всему быстро. Они грустят, когда разлучены с родителями. И страдания мне причиняло именно это — тогда я думал о том времени, когда мы снова будем вместе, круглые сутки. Даже во сне я думал об этом. Уникальные фото автора из личного архива. Однажды мать принесла сахар, который собрала на разрушенной фабрике. Он был перемешан с песком. Она развела его в небольшом количестве воды. Растопила и процедила через ткань. Так у нас получился сахар, как раньше — скорее большими кусками, чем кристаллами. И вот из этого, из муки и еще чего‑то — уже не помню — она делала пирожные и продавала их на улице. Для тех, кто интересуется историей второй мировой войны. Мне было шесть лет и тринадцать дней, когда разразилась война, и двенадцать лет — когда она закончилась. Больше всего страданий в то время мне причиняли не материальное положение, не нищета, не голод и даже не страх. Хуже всего были отсутствие рядом родителей, жгучее желание вновь увидеться с ними, одинокое существование в чужом и холодном мире.</t>
  </si>
  <si>
    <t>Polanski, Roman</t>
  </si>
  <si>
    <t>Don't run! Take a step! How we survived the Holocaust</t>
  </si>
  <si>
    <t>In 2006, as part of an interview conducted by the Shoah Foundation, Roman Polanski, an Oscar-winning director, actor and film producer, recorded his childhood memories of life in Poland during World War II. Minimally edited, preserving the unique voice of childhood, they sound like an oral story. Heavy and valuable. This book also includes letters from his father, which he wrote at his son's request in 1973. They are published for the first time. The occupation of Krakow, the ghetto, escape, loneliness, hunger, fear, encounters with violence, the prison logic of the concentration camp, survival — evidence of the horrors of that time in the first person and an important historical memory transmitted through personal trauma. It happened that life became extremely difficult, but it did not upset me at all. Children get used to everything quickly. They feel sad when they are separated from their parents. And that's what caused me suffering — then I thought about the time when we would be together again, around the clock. Even in my sleep, I thought about it. Unique photos of the author from his personal archive. One day, my mother brought sugar, which she had collected from a destroyed factory. It was mixed with sand. She diluted it in a small amount of water. Melted and filtered through a cloth. That's how we got sugar, as before — in large chunks rather than crystals. And from this, flour, and something else‑I don't remember anymore—she made cakes and sold them on the street. For those who are interested in the history of the Second World War. I was six years and thirteen days old when the war broke out, and twelve years old when it ended. It wasn't my financial situation, poverty, hunger, or even fear that caused me the most suffering at that time. The worst part was the absence of her parents, the burning desire to see them again, and the lonely existence in a strange and cold world.</t>
  </si>
  <si>
    <t>https://sentrumbookstore.com/upload/iblock/a49/wajm2amn92ittr2968ui498mo09johsj/9785006308336.jpg</t>
  </si>
  <si>
    <t>Филлипс, К.</t>
  </si>
  <si>
    <t>Сектантские штаты Америки. Библейское лобби в действии</t>
  </si>
  <si>
    <t>За последние десятилетия радикальная религиозность в США получила беспрецедентное распространение, а воинственные псевдохристианские секты получили влияние, о котором ранее и не мечтали. Начиная со времен Буша-младшего в США происходило постепенное сращивание религии и государства. Южная баптистская конвенция, до того не пользовавшаяся большим влиянием, стала фактически государственной религией, получающей гигантские денежные вливания со стороны американского бюджета, обласканной вниманием президентов, конгрессменов, чиновников. Неокальвинистские, баптистские, евангелические, пятидесятнические пасторы, вещающие о скором пришествии Апокалипсиса, об Антихристе, разоблачающие «деградацию» и всюду ищущие грех, – заполонили эфир американских телеканалов и Интернет. «Библейское лобби» стало оказывать непропорционально огромное влияние на американскую политику, все более подталкивая страну к поддержке Израиля. Именно на этой почве вырос трампизм. Эта книга рассказывает о том, как началось превращение США в теократию, где несогласным нет места.</t>
  </si>
  <si>
    <t>Phillips, K.</t>
  </si>
  <si>
    <t>The sectarian states of America. The Bible Lobby in action</t>
  </si>
  <si>
    <t>In recent decades, radical religiosity in the United States has become unprecedented, and militant pseudo-Christian sects have gained influence that they had never dreamed of before. Since the time of Bush Jr., religion and the state have been gradually merging in the United States. The Southern Baptist Convention, which had not enjoyed much influence before, became in fact the state religion, receiving huge financial injections from the American budget, and receiving the attention of presidents, congressmen, and officials. Neo-Calvinist, Baptist, Evangelical, and Pentecostal pastors, broadcasting about the imminent coming of the Apocalypse, about the Antichrist, exposing "degradation" and searching everywhere for sin, have flooded the airwaves of American television channels and the Internet. The "Bible lobby" began to exert a disproportionately huge influence on American politics, increasingly pushing the country to support Israel. It was on this basis that Trumpism grew up. This book tells how the transformation of the United States into a theocracy began, where there is no place for dissent.</t>
  </si>
  <si>
    <t>https://sentrumbookstore.com/upload/iblock/ef9/975d1n7vhu21gwnh8ns0gp6p9gdlb3av/9785002694877.jpg</t>
  </si>
  <si>
    <t>Харрингтон, М.</t>
  </si>
  <si>
    <t>Другая Америка. Бедняки, уголовники и мошенники в США</t>
  </si>
  <si>
    <t>Эта книга вышла впервые в 1962 году и сразу стала бестселлером в США. Майкл Харрингтон впервые показал, что помимо блестящей Америки, благополучных пригородов и сияющих мегаполисов, существует другая Америка – страна мошенников и мелких уголовников, проституток и сутенеров, гангстеров и нелегальных мигрантов, страна профессиональных нищих, алкоголиков и нищих самогонщиков, байкеров, субкультурных тусовщиков в Аппалачах и много кого еще. Это целая отдельная страна, живущая почти параллельно той парадной Америке, которую мы все привыкли видеть. Книга оказала колоссальное влияние на русского писателя и политика Эдуарда Лимонова – он познакомился с ней и ее героями вживую в годы своего проживания в США.</t>
  </si>
  <si>
    <t>Harrington, M.</t>
  </si>
  <si>
    <t>The other America. The poor, criminals, and fraudsters in the United States</t>
  </si>
  <si>
    <t>This book was first published in 1962 and immediately became a bestseller in the United States. Michael Harrington showed for the first time that in addition to brilliant America, prosperous suburbs and shining megacities, there is another America – a country of scammers and petty criminals, prostitutes and pimps, gangsters and illegal migrants, a country of professional beggars, alcoholics and beggars moonshiners, bikers, subcultural hangouts in Appalachia and many others. This is a whole separate country, living almost parallel to the parade America that we are all used to seeing. The book had a tremendous impact on the Russian writer and politician Eduard Limonov – he got to know her and her characters live during his years in the United States.</t>
  </si>
  <si>
    <t>https://sentrumbookstore.com/upload/iblock/2e0/r41bd5w7us67htcqwik5usg24ng29nv3/9785002695591.jpg</t>
  </si>
  <si>
    <t>Philosophy, Politics, Social Sciences</t>
  </si>
  <si>
    <t>Нечаев, С.</t>
  </si>
  <si>
    <t>Мировые кризисы</t>
  </si>
  <si>
    <t>Думаете, кризис 2008 года — самое страшное, что было? А вы слышали о тюльпанах по цене дома? О том, как Ньютон потерял состояние на бирже? О первом в мире экономическом кризисе, который устроила Столетняя война? Эта книга разберет по косточкам 500 лет финансовых катастроф. Вы узнаете, почему кризисы неизбежны, кто на них зарабатывает и что нас ждет в эпоху „четырех Д“. После прочтения вы перестанете верить в стабильность.</t>
  </si>
  <si>
    <t>Полная история эпох</t>
  </si>
  <si>
    <t>Nechaev, S.</t>
  </si>
  <si>
    <t>Global crises</t>
  </si>
  <si>
    <t>Do you think the 2008 crisis was the worst thing that happened? Have you heard about tulips for the price of a house? About how Newton lost his fortune on the stock exchange? About the world's first economic crisis caused by the Hundred Years' War? This book will take apart 500 years of financial disasters. You will learn why crises are inevitable, who makes money from them and what awaits us in the era of the "four D's". After reading it, you will stop believing in stability.</t>
  </si>
  <si>
    <t>https://sentrumbookstore.com/upload/iblock/760/4ai2mp0xlrizodusyqq3hl1wubax06mj/9785171849658.jpg</t>
  </si>
  <si>
    <t>Троттер, Уилфред</t>
  </si>
  <si>
    <t>Стадный инстинкт в мирное время и на войне</t>
  </si>
  <si>
    <t>Уилфред Троттер (1872–1939) – талантливый английский хирург и выдающийся социолог. Развивая идеи Гюстава Лебона, изложенные в его знаменитой книге "Психология народов и масс", он совершил настоящий прорыв в изучении группового поведения человека и способов управления толпой, которые в наши дни активно используют политтехнологи и маркетологи. Книга Уилфреда Троттера о "стадном инстинкте" была опубликована практически сразу после окончания Первой мировой войны. Наблюдая, как правительства воюющих стран прибегали к различным формам пропаганды и убеждения в попытке побудить "массового человека" поддержать военные действия, Троттер вывел теорию о присущем человеку стадном инстинкте, следование которому зачастую противоречит трем базовым инстинктам: выживания, питания и продолжения рода. Троттер заинтересовался феноменом и попытался разобраться в механизмах психики, понуждающих человека подчиняться лидеру и мнению большинства вопреки собственным интересам. . Знаковая работа Уилфреда Троттера, написанная на стыке социологии, психологии и социальной истории: автор исследует, почему человек вопреки личным интересам подчиняется мнению большинства и следует за лидером. – Уилфред Троттер (1872–1939) — английский хирург и социолог, развивший идеи Гюстава Лебона о психологии масс. – В основе книги — наблюдения за поведением общества в годы Первой мировой войны и анализ механизмов влияния, с помощью которых государственная пропаганда формирует общественное мнение в мирное время и в период военных действий. – Троттер показывает, как стадный инстинкт вступает в конфликт с базовыми потребностями человека (выживание, питание, продолжение рода), и раскрывает логику группового поведения, актуальную и для современных политических и маркетинговых технологий. – Работа оказала заметное влияние на развитие представлений о формировании общественного мнения: на нее неоднократно ссылался Эдвард Бернейс, считающийся «отцом пиара», в своей книге «Пропаганда» и другие видные социологи и политологи. . – Издание в серии «Эксклюзивная классика (Лучшее)»: удобный формат, качественный переплет, лента-ляссе, узнаваемое оформление.</t>
  </si>
  <si>
    <t>Эксклюзивная классика (Лучшее)</t>
  </si>
  <si>
    <t>Trotter, Wilfred</t>
  </si>
  <si>
    <t>The herd instinct in peacetime and in war</t>
  </si>
  <si>
    <t>Wilfred Trotter (1872-1939) was a talented English surgeon and an outstanding sociologist. Developing the ideas of Gustave Le Bon, outlined in his famous book The Psychology of Peoples and Masses, he made a real breakthrough in the study of human group behavior and crowd management methods, which are actively used by political technologists and marketers these days. Wilfred Trotter's book on the "herd instinct" was published almost immediately after the end of the First World War. Observing how the governments of warring countries resorted to various forms of propaganda and persuasion in an attempt to encourage the "mass man" to support military action, Trotter developed a theory about the herd instinct inherent in humans, which often contradicts three basic instincts: survival, nutrition and procreation. Trotter became interested in the phenomenon and tried to understand the mechanisms of the psyche that compel a person to obey the leader and the opinion of the majority against their own interests. . Wilfred Trotter's landmark work, written at the intersection of sociology, psychology and social history: the author explores why a person, contrary to personal interests, obeys the opinion of the majority and follows the leader.  Wilfred Trotter (1872-1939) was an English surgeon and sociologist who developed Gustave Le Bon's ideas on mass psychology. – The book is based on observations of the behavior of society during the First World War and an analysis of the mechanisms of influence by which state propaganda shapes public opinion in peacetime and during the period of hostilities. – Trotter shows how the herd instinct comes into conflict with basic human needs (survival, nutrition, procreation), and reveals the logic of group behavior, relevant to modern political and marketing technologies. – The work had a significant impact on the development of ideas about the formation of public opinion: it was repeatedly referred to by Edward Bernays, considered the "father of PR", in his book "Propaganda" and other prominent sociologists and political scientists. . – The edition in the series "Exclusive classics (The Best)": convenient format, high-quality binding, ribbon lasse, recognizable design.</t>
  </si>
  <si>
    <t>https://sentrumbookstore.com/upload/iblock/74b/39tcqnu2pmhxfxryraov08oh2sdqn2r2/9785171879693.jpg</t>
  </si>
  <si>
    <t>Штраус, Л.</t>
  </si>
  <si>
    <t>Три школы политики. Макиавелли, Руссо, Ницше</t>
  </si>
  <si>
    <t>«Философ на службе дьявола» – так называли Лео Штрауса (1899–1973) противники его идей. Он считается основателем неоконсерватизма, самого влиятельного политического течения современности. По утверждению одного из исследователей, «Штраус был человеком, желавшим возврата к эре кровавых распрей, имперского доминирования и авторитарного правления». Свою идеологию он разработал на основе учения классиков (Сократа, Платона, Аристотеля) и философского наследия Макиавелли, Руссо и Ницше.</t>
  </si>
  <si>
    <t>Сила мысли</t>
  </si>
  <si>
    <t>Strauss, L.</t>
  </si>
  <si>
    <t>Three schools of politics. Machiavelli, Rousseau, Nietzsche</t>
  </si>
  <si>
    <t>"A philosopher in the service of the devil" was the name given to Leo Strauss (1899-1973) by opponents of his ideas. He is considered the founder of neoconservatism, the most influential political movement of our time. According to one of the researchers, "Strauss was a man who wanted to return to the era of bloody strife, imperial domination and authoritarian rule." He developed his ideology based on the teachings of the classics (Socrates, Plato, Aristotle) and the philosophical legacy of Machiavelli, Rousseau and Nietzsche.</t>
  </si>
  <si>
    <t>https://sentrumbookstore.com/upload/iblock/9aa/zhvl1gsqrf62isbu79mneqq6gncc19ms/9785002695690.jpg</t>
  </si>
  <si>
    <t>Юнгблут, Рюдигер</t>
  </si>
  <si>
    <t>Автомобильная династия. История семьи, создавшей империю BMW</t>
  </si>
  <si>
    <t>ИСТОРИЯ УСПЕХА ЛЕГЕНДАРНОЙ КОМПАНИИ BMW. Эта книга о любви к автомобилям, гениальных управленческих решениях и удаче. Как обычной немецкой семье удалось вырастить из убыточной компании промышленную империю, заработать состояние в 31 млрд евро и занять первое место в Топ-10 самых богатых людей Германии?Перед вами история семьи Квандтов, которые превратили нишевую марку в крупнейший мировой бренд, спасли BMW от банкротства, увеличили компанию в 8 раз и обеспечили ей лидерство на рынке.</t>
  </si>
  <si>
    <t>Top Business Awards</t>
  </si>
  <si>
    <t>Jungbluth, Rudiger</t>
  </si>
  <si>
    <t>The automobile dynasty. The story of the family that created the BMW Empire</t>
  </si>
  <si>
    <t>THE SUCCESS STORY OF THE LEGENDARY BMW COMPANY. This book is about the love of cars, brilliant management decisions, and luck. How did an ordinary German family manage to grow an industrial empire out of a loss-making company, earn a fortune of 31 billion euros and take first place in the Top 10 richest people in Germany?This is the story of the Quandt family, who turned a niche brand into the world's largest brand, saved BMW from bankruptcy, increased the company 8 times and provided it with market leadership.</t>
  </si>
  <si>
    <t>https://sentrumbookstore.com/upload/iblock/ff9/71tij21m478aj41imqrh6tq8o63pc8ja/9785042400919.jpg</t>
  </si>
  <si>
    <t>Reference, Scientific</t>
  </si>
  <si>
    <t>Блраун, Джей</t>
  </si>
  <si>
    <t>Невероятные странствия животных : навигация и миграция по воздуху, суше и морю</t>
  </si>
  <si>
    <t>Все представители животного мира — птицы, рыбы, ракообразные, рептилии, млекопитающие, насекомые и даже слизевики совершают великие путешествия по воде, суше или воздуху. Миграция — одна из величайших тайн природного мира. Без компаса или GPS-устройств птицы пролетают тысячи километров из Европы в Африку, где вдоволь насекомых и ягод, лосось пересекает океаны, чтобы вернуться в реки, в которых он родился, а бабочки-монархи проводят всю свою взрослую жизнь, путешествуя от лугов США и Канады до лесов Мексики. За свою 30-летнюю жизнь полярная крачка пролетает расстояние, равное пяти полетам на Луну и обратно. В этой книге подробно рассматривается, как и почему мигрируют разные животные. Простой текст наполнен увлекательными фактами, а красочные иллюстрации показывают чудеса нашей необыкновенной планеты и видов, населяющих ее. Кожистые морские черепахи — одни из самых закаленных покорителей океана. Вместе с морскими течениями они плывут в поисках вкусных медуз и преодолевают до 17 000 км в год, а потом возвращаются, чтобы отложить яйца на том самом пляже, где родились. Парящие птицы ограничены высотой термических потоков, а машущие могут летать на больших высотах. Вот почему мы редко видим много мелких перелетных птиц; обычно они летят так высоко, что с земли их просто не видно.</t>
  </si>
  <si>
    <t>Blrown, Jay</t>
  </si>
  <si>
    <t>Incredible Animal Journeys: navigation and migration by air, land and sea</t>
  </si>
  <si>
    <t>All representatives of the animal world — birds, fish, crustaceans, reptiles, mammals, insects and even slime molds make great journeys by water, land or air. Migration is one of the greatest mysteries of the natural world. Without a compass or GPS devices, birds fly thousands of kilometers from Europe to Africa, where insects and berries abound, salmon cross oceans to return to the rivers in which they were born, and monarch butterflies spend their entire adult lives traveling from the meadows of the United States and Canada to the forests of Mexico. During its 30-year life, the polar tern flies a distance equal to five flights to the moon and back. This book examines in detail how and why different animals migrate. The simple text is filled with fascinating facts, and colorful illustrations show the wonders of our extraordinary planet and the species that inhabit it. Leatherback sea turtles are one of the most seasoned ocean explorers. Together with the sea currents, they swim in search of delicious jellyfish and travel up to 17,000 km per year, and then return to lay their eggs on the very beach where they were born. Soaring birds are limited by the height of thermal currents, while waving birds can fly at high altitudes. That's why we rarely see many small migratory birds; they usually fly so high that they can't be seen from the ground.</t>
  </si>
  <si>
    <t>https://sentrumbookstore.com/upload/iblock/154/9b21i0a66yeswliog6fvnx82rn20e8vw/9785006300286.jpg</t>
  </si>
  <si>
    <t>Донат, Бруно</t>
  </si>
  <si>
    <t>Физика в играх. Увлекательные эксперименты</t>
  </si>
  <si>
    <t>В книге Бруно Доната «Физика в играх. Увлекательные опыты и эксперименты» физические законы раскрываются через занимательные опыты, наблюдения и наглядные объяснения. Это интересное путешествие в мир света, звука, теплоты и электричества, где наука предстает как живая часть повседневной жизни. Простые эксперименты, неожиданные вопросы и понятные комментарии помогают увидеть физику в действии и почувствовать радость самостоятельного открытия. Эта книга развивает:• Любознательность. • Наблюдательность. • Умение рассуждать. • Интерес к естественным наукам. Книга учит замечать физические явления вокруг нас, понимать их природу и открывать для себя науку через игру и эксперимент.</t>
  </si>
  <si>
    <t>Donat, Bruno</t>
  </si>
  <si>
    <t>Physics in games. Fascinating experiments</t>
  </si>
  <si>
    <t>In Bruno Donat's book "Physics in Games. Fascinating experiments and experiments" physical laws are revealed through entertaining experiments, observations and visual explanations. This is an interesting journey into the world of light, sound, heat and electricity, where science appears as a living part of everyday life. Simple experiments, unexpected questions, and understandable comments help you see physics in action and feel the joy of independent discovery. This book develops:• Curiosity. • Observation skills. • The ability to reason. • Interest in natural sciences. The book teaches us to notice the physical phenomena around us, understand their nature, and discover science through play and experiment.</t>
  </si>
  <si>
    <t>https://sentrumbookstore.com/upload/iblock/873/pxceiws7og25ir4pol0akhzmsmorbh7m/9785042469855.jpg</t>
  </si>
  <si>
    <t>Пико, Айер</t>
  </si>
  <si>
    <t>Япония с первого взгляда</t>
  </si>
  <si>
    <t>Пико Айер живет в Японии более трех десятилетий, но, по его собственному признанию, эта страна продолжает оставаться для него загадочной. Обобщив свой опыт путешествий, бесед и размышлений, Айер создал невероятно поэтичную книгу, наполненную емкими и проницательными зарисовками о японской культуре. Он рассказывает о своих приключениях, незримо перемещаясь из зала для медитаций в отель любви, из Вест-Пойнта в Киото, обращаясь к воспоминаниям о встрече с Мерил Стрип или описывая взаимодействие с сервисными службами. Эта книга точно пробудит интерес и любопытство у тех, кто мало знаком с Японией — но также напомнит о ее очаровании тем, кто уже соприкасался с культурой этой страны.</t>
  </si>
  <si>
    <t>Pico, Ayer</t>
  </si>
  <si>
    <t>Japan at a glance</t>
  </si>
  <si>
    <t>Pico Ayer has been living in Japan for more than three decades, but by his own admission, this country continues to remain a mystery to him. Summarizing his experiences of travel, conversations, and reflections, Iyer has created an incredibly poetic book filled with succinct and insightful sketches about Japanese culture. He talks about his adventures, moving invisibly from the meditation hall to the hotel of love, from West Point to Kyoto, referring to memories of meeting Meryl Streep or describing interactions with service providers. This book will definitely arouse the interest and curiosity of those who are not familiar with Japan, but it will also remind those who have already come into contact with the culture of this country of its charm.</t>
  </si>
  <si>
    <t>https://sentrumbookstore.com/upload/iblock/321/m62q8wk6tyw1amzbxopvi18hpk6rfxy9/9785002237098.jpg</t>
  </si>
  <si>
    <t>Джоти, Дэва</t>
  </si>
  <si>
    <t>Путь созвездия души. Эволюция сознания и квантовый переход</t>
  </si>
  <si>
    <t>«Путь созвездия души» — книга-проводник для тех, кто стремится к глубокому самопознанию, внутренней трансформации и осознанному контакту с Душой. Автор Дэва Джоти (Екатерина Кичигина) бережно соединяет в книге теорию и практику ченнелинга, чтобы помочь читателю открыть новые грани восприятия себя и мира. Внутри вас ждут не только знания, но и практические инструменты: упражнения, тесты, задания и пошаговая система прохождения. Книга выстроена в формате 21-дневного пути: читая по одной главе в день и выполняя предложенные практики, вы сможете постепенно углубить контакт с собой, расширить сознание и увидеть свой жизненный путь яснее. Это издание подойдет тем, кто:- интересуется духовным развитием и самопознанием;- хочет лучше слышать себя и свою интуицию;- ищет практическое руководство для внутренней трансформации;- готов пройти осознанный 21-дневный путь изменений. «Путь созвездия души» — это возможность замедлиться, услышать свою Душу и сделать шаг к более целостной, наполненной и осознанной жизни.</t>
  </si>
  <si>
    <t>Жизнь в квантовой Вселенной</t>
  </si>
  <si>
    <t>Jyoti, Deva</t>
  </si>
  <si>
    <t>The path of the constellation of the soul. The evolution of consciousness and the quantum transition</t>
  </si>
  <si>
    <t>The Path of the Constellation of the Soul is a guide book for those who seek deep self—knowledge, inner transformation and conscious contact with the Soul. Author Deva Jyoti (Ekaterina Kichigina) carefully combines the theory and practice of channeling in the book to help the reader discover new facets of self-perception and the world. Inside, you will find not only knowledge, but also practical tools: exercises, tests, assignments and a step-by-step system of passing. The book is structured in the format of a 21-day journey: by reading one chapter a day and following the suggested practices, you will be able to gradually deepen your contact with yourself, expand your consciousness and see your life path more clearly. This edition is suitable for those who:- is interested in spiritual development and self-knowledge;- wants to hear himself and his intuition better; - is looking for practical guidance for inner transformation;- I am ready to go through a conscious 21-day path of change. The Path of the Constellation of the Soul is an opportunity to slow down, hear your Soul and take a step towards a more holistic, fulfilling and conscious life.</t>
  </si>
  <si>
    <t>https://sentrumbookstore.com/upload/iblock/4d7/2mjl6e5if7ugiswvk59h2wlsnmx895hv/9785042326905.jpg</t>
  </si>
  <si>
    <t>Кхьенце, Дзонгсар</t>
  </si>
  <si>
    <t>Отчего вы не буддист</t>
  </si>
  <si>
    <t>В этой книге, написанной в оригинальном и даже несколько вызывающем стиле, Дзонгсар Кхьенце Ринпоче, известный учитель тибетского буддизма, развенчивает многие ошибочные мнения, распространённые в буддийской среде, застарелые стереотипы и фантазии. С необычайной силой и своеобразием стиля изложения он выражает самую суть буддизма в четырёх простых утверждениях, известных также как Четыре печати буддийского воззрения, представляя их читателю как ряд животрепещущих личных вопросов, требующих ответа. По мнению автора, лишь дав утвердительный ответ на все эти вопросы, сказав чёткое и недвусмысленное «да», вы по праву сможете называть себя буддистом.</t>
  </si>
  <si>
    <t>Городской монах</t>
  </si>
  <si>
    <t>Khyentse, Dzongsar</t>
  </si>
  <si>
    <t>Why aren't you a Buddhist</t>
  </si>
  <si>
    <t>In this book, written in an original and even somewhat defiant style, Dzongsar Khyentse Rinpoche, a famous teacher of Tibetan Buddhism, debunks many erroneous opinions common in the Buddhist environment, old stereotypes and fantasies. With extraordinary power and originality of style, he expresses the very essence of Buddhism in four simple statements, also known as the Four Seals of the Buddhist View, presenting them to the reader as a series of burning personal questions that require an answer. According to the author, only by giving an affirmative answer to all these questions, saying a clear and unequivocal "yes", you can rightfully call yourself a Buddhist.</t>
  </si>
  <si>
    <t>https://sentrumbookstore.com/upload/iblock/e8a/zm71lcvw1zdtpx060gqbbzld3a98v7qy/9785042459382.jpg</t>
  </si>
  <si>
    <t>Щедровицкий, Дмитрий</t>
  </si>
  <si>
    <t>И сказал Господь Моисею… Первоисточники иудаизма. – 5-е изд.</t>
  </si>
  <si>
    <t>Книга «И сказал Господь Моисею…» позволит читателю получить целостное представление о духовно-нравственном учении иудаизма – древнейшей на земле монотеистической религии. Материал для сборника отобран и прокомментирован известным теологом Д.В. Щедровицким. Помочь современным наставникам в восприятии приведенных текстов призваны комментарии педагога – члена Правления Центра лечебной педагогики (Москва) – Р.П. Дименштейна.</t>
  </si>
  <si>
    <t>Теревинф</t>
  </si>
  <si>
    <t>Shchedrovitsky, Dmitry</t>
  </si>
  <si>
    <t>And the Lord said to Moses... the primary sources of Judaism. – 5th ed.</t>
  </si>
  <si>
    <t>The book "And the Lord spoke to Moses..." will allow the reader to get a holistic view of the spiritual and moral teachings of Judaism, the oldest monotheistic religion on earth. The material for the collection was selected and commented on by the famous theologian D.V. Shchedrovitsky. The comments of R.P. Dimenstein, a teacher and member of the Board of the Center for Curative Pedagogy (Moscow), are intended to help modern mentors in the perception of the above texts.</t>
  </si>
  <si>
    <t>https://sentrumbookstore.com/upload/iblock/c0c/jz0kd40p94evwmmk4hwt1jdkcy23qk75/9785421208259.jpg</t>
  </si>
  <si>
    <t>Literature, Fiction</t>
  </si>
  <si>
    <t>Абгарян, Наринэ</t>
  </si>
  <si>
    <t>София возвращалась домой</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</si>
  <si>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Эта история одной женщины, ровесницы XX века, охватывает несколько десятилетий и множество стран, от Армении, бывшей тогда частью Российской империи, до Китая. Бурные годы, непростые испытания, удивительная судьба. О чем рассказывать в наше безумное время?Какими историями утихомиривать его неудержимый бег к берегам, о которых мы ничего не хотели бы знать?Может, о людях, которые не пожелали сдаваться и, вопреки всему, остались верными себе?София была именно такой. Юной девушкой, решившей жить не по указке, а по зову собственного сердца. Молодой женщиной, не позволившей выпавшим на ее долю испытаниям сломить ее волю. Зрелой женщиной, вернувшейся сквозь годы туда, откуда она когда-то уехала, чтобы остаться собой.</t>
  </si>
  <si>
    <t>Abgaryan, Narine</t>
  </si>
  <si>
    <t>Sofia was returning home</t>
  </si>
  <si>
    <t>ILLEGAL CONSUMPTION OF NARCOTIC DRUGS, PSYCHOTROPIC SUBSTANCES, AND THEIR ANALOGUES IS HARMFUL TO HEALTH, AND THEIR ILLICIT TRAFFICKING IS PROHIBITED AND ENTAILS LIABILITY ESTABLISHED BY LAW. This story of one woman, the same age as the 20th century, covers several decades and many countries, from Armenia, which was then part of the Russian Empire, to China. Tumultuous years, difficult trials, and an amazing fate. What is there to talk about in these crazy times?What stories should we use to calm his unstoppable flight to the shores that we don't want to know anything about?Maybe about people who didn't want to give up and, despite everything, remained true to themselves?Sofia was just like that. A young girl who decided to live not by her orders, but by the call of her own heart. A young woman who did not allow the trials that befell her to break her will. A mature woman who returned through the years to where she once left in order to remain herself.</t>
  </si>
  <si>
    <t>https://sentrumbookstore.com/upload/iblock/8ca/rt6jpkz3r1c2mtcpk59sp097ngnf8j7w/9785171745905.jpg</t>
  </si>
  <si>
    <t>978-5-1717-4590-5</t>
  </si>
  <si>
    <t>Abgaryan, Naryne</t>
  </si>
  <si>
    <t>Sofyya vozvrashchalas domoy</t>
  </si>
  <si>
    <t>NEZAKONNOE POTREBLENYE NARKOTYChESKYKh SREDSTV, PSYKhOTROPNYKh VEShchESTV, YKh ANALOGOV PRYChYNYaET VRED ZDOROVYu, YKh NEZAKONNYY OBOROT ZAPREShchEN Y VLEChET USTANOVLENNUYu ZAKONODATELSTVOM OTVETSTVENNOST. Eta ystoryya odnoy zhenshchyny, rovesnytsy XX veka, okhvatyvaet neskolko desyatyletyy y mnozhestvo stran, ot Armenyy, byvshey togda chastyu Rossyyskoy ymperyy, do Kytaya. Burnye gody, neprostye yspytanyya, udyvytelnaya sudba. O chem rasskazyvat v nashe bezumnoe vremya?Kakymy ystoryyamy utykhomyryvat ego neuderzhymyy beg k beregam, o kotorykh my nychego ne khotely by znat?Mozhet, o lyudyakh, kotorye ne pozhelaly sdavatsya y, vopreky vsemu, ostalys vernymy sebe?Sofyya byla ymenno takoy. Yunoy devushkoy, reshyvshey zhyt ne po ukazke, a po zovu sobstvennogo serdtsa. Molodoy zhenshchynoy, ne pozvolyvshey vypavshym na ee dolyu yspytanyyam slomyt ee volyu. Zreloy zhenshchynoy, vernuvsheysya skvoz gody tuda, otkuda ona kogda-to uekhala, chtoby ostatsya soboy.</t>
  </si>
  <si>
    <t>РУССКАЯ СОВРЕМЕННАЯ ПРОЗА И ДРАМАТУРГИЯ</t>
  </si>
  <si>
    <t>Ажар, Эмиль</t>
  </si>
  <si>
    <t>Вся жизнь впереди</t>
  </si>
  <si>
    <t>Эмиль Ажар буквально ворвался в литературу в 1974 году. Его ошеломляющий успех превзошел все ожидания скрывшегося под этим псевдонимом знаменитого Ромена Гари. Это стало самой громкой литературной мистификацией ХХ века. Тайна была раскрыта только после самоубийства Гари в его посмертно опубликованном тексте “Жизнь и смерть Эмиля Ажара”. Так Гари-Ажар оказался единствен-ным писателем, удостоенным Гонкуровской премии дважды: первый раз как Ромен Гари за книгу “Корни неба” (1956), второй — двадцать лет спустя за “ажаровский” роман “Вся жизнь впереди” (1975). Вторую премию, присужденную “Ажару”, Гари принять отказался. “Вся жизнь впереди”— история арабского мальчика-сироты, которого воспитывает старая еврейская женщина, чудом уцелевшая в нацистском лагере смерти. Мадам Роза держит у себя в квартире пансион для детей парижских проституток. Маленький Момо никогда не видел ни отца, ни матери. Он любит мадам Розу больше всех на свете и растет в постоянном страхе потерять ее. Роман стал мировой сенсацией и был дважды экранизирован. Фильм 1977 года с Симоной Синьоре в главной роли получил “Оскара” за лучший иностранный фильм. В итальянской экранизации 2020 года главную роль сыграла Софи Лорен. Публикуется в новом переводе Натальи Мавлевич.</t>
  </si>
  <si>
    <t>Весь Ромен Гари</t>
  </si>
  <si>
    <t>Azhar, Emil</t>
  </si>
  <si>
    <t>My whole life is ahead</t>
  </si>
  <si>
    <t>Emil Azhar literally broke into literature in 1974. His stunning success surpassed all expectations of the famous Romain Gary hiding under this pseudonym. It became the most notorious literary hoax of the twentieth century. The mystery was revealed only after Gary's suicide in his posthumously published text “The Life and Death of Emil Azhar.” Thus, Gari-Azhar turned out to be the only writer who was awarded the Goncourt Prize twice: the first time as Romain Gari for the book “The Roots of Heaven” (1956), the second — twenty years later for the "Azhar” novel “The Whole Life Ahead" (1975). Gary refused to accept the second prize awarded to Azhar. “The whole life is ahead” is the story of an Arab orphan boy who is raised by an old Jewish woman who miraculously survived the Nazi death camp. Madame Rosa runs a boarding school for the children of Parisian prostitutes in her apartment. Little Momo had never seen his father or mother. He loves Madame Rosa more than anyone else in the world and grows up in constant fear of losing her. The novel became a worldwide sensation and was filmed twice. The 1977 film starring Simone Signoret won the Oscar for Best Foreign Film. In the Italian film adaptation of 2020, Sophia Loren played the main role. Published in a new translation by Natalia Mavlevich.</t>
  </si>
  <si>
    <t>https://sentrumbookstore.com/upload/iblock/320/soi2wmnxau1wx9s43cw9pu8owj53t3a1/9785171780456.jpg</t>
  </si>
  <si>
    <t>Алексиевич, С.А.</t>
  </si>
  <si>
    <t>Чернобыльская молитва: Хроника будущего. 13-е изд</t>
  </si>
  <si>
    <t>Главной техногенной катастрофе XX века посвящена четвертая книга знаменитого художественно-документального цикла "Голоса Утопии" Светланы Алексиевич, лауреата Нобелевской премии по литературе 2015 года "за многоголосое творчество - памятник страданию и мужеству нашего времени". "Совпали две катастрофы: космическая - Чернобыль, и социальная -- ушел под воду огромный социалистический материк. И это, второе, крушение затмило космическое, потому что оно нам ближе и понятнее. То, что случилось в Чернобыле, - впервые на земле, и мы - первые люди, пережившие это". "Чернобыльская молитва" публикуется в новой авторской редакции, с добавлением 30 процентов нового текста, с восстановлением фрагментов, исключенных из прежних изданий по цензурным соображениям.</t>
  </si>
  <si>
    <t>ВРЕМЯ* (ПП ТД БММ/Омега-Л)</t>
  </si>
  <si>
    <t>Собрание произведений</t>
  </si>
  <si>
    <t>Alexievich, S.A.</t>
  </si>
  <si>
    <t>Chernobyl Prayer: A Chronicle of the Future. 13th ed.</t>
  </si>
  <si>
    <t>The fourth book of the famous art and documentary series "Voices of Utopia" by Svetlana Alexievich, winner of the 2015 Nobel Prize in Literature, "for polyphonic creativity - a monument to the suffering and courage of our time" is dedicated to the main man-made catastrophe of the 20th century. "Two catastrophes have coincided: the cosmic one, Chernobyl, and the social one, when a huge socialist continent went under water. And this second crash has overshadowed the cosmic one, because it is closer and clearer to us. What happened in Chernobyl is the first time on earth, and we are the first people to survive it." The Chernobyl Prayer is published in a new author's edition, with the addition of 30 percent of the new text, with the restoration of fragments excluded from previous editions for censorship reasons.</t>
  </si>
  <si>
    <t>https://sentrumbookstore.com/upload/iblock/07a/1xclgnwtxpo89amxkmo4qvk5vu7b0tvj/9785969126749.jpg</t>
  </si>
  <si>
    <t>Время секонд хэнд. 9-е изд</t>
  </si>
  <si>
    <t>Завершающая, пятая книга знаменитого художественно-документального цикла "Голоса Утопии" Светланы Алексиевич, лауреата Нобелевской премии по литературе "за многоголосое творчество - памятник страданию и мужеству нашего времени". "У коммунизма был безумный план, - рассказывает автор, - переделать "старого" человека, ветхого Адама. И это получилось. Может быть, единственное, что получилось. За семьдесят с лишним лет в лаборатории марксизма-ленинизма вывели отдельный человеческий тип - homo soveticus. Одни считают, что это трагический персонаж, другие называют его "совком". Мне кажется, я знаю этого человека, он мне хорошо знаком, я рядом с ним, бок о бок прожила много лет. Он - это я. Это мои знакомые, друзья, родители". Монологи, вошедшие в книгу, десять лет записывались в поездках по всему бывшему Советскому Союзу.</t>
  </si>
  <si>
    <t>The time is second-hand. 9th ed.</t>
  </si>
  <si>
    <t>The final, fifth book of the famous fiction and documentary series "Voices of Utopia" by Svetlana Alexievich, winner of the Nobel Prize in Literature "for polyphonic creativity - a monument to the suffering and courage of our time." "Communism had a crazy plan," says the author, "to remake the "old" man, the old Adam. And it worked. Maybe the only thing that worked out. For more than seventy years, a separate human type, homo soveticus, has been bred in the laboratory of Marxism-Leninism. Some believe that this is a tragic character, others call him a "scoop". I think I know this man, I know him well, I've lived with him for many years. He is me. These are my acquaintances, friends, and parents." The monologues included in the book were recorded for ten years during trips throughout the former Soviet Union.</t>
  </si>
  <si>
    <t>https://sentrumbookstore.com/upload/iblock/bb3/40433u06l0omykxs8vu6qmm9jr2fhggk/9785969126725.jpg</t>
  </si>
  <si>
    <t>Цинковые мальчики. 13-е изд</t>
  </si>
  <si>
    <t>"Цинковые мальчики" - третья книга художественно-документального цикла "Голоса Утопии" Светланы Алексиевич, лауреата Нобелевской премии по литературе "за многоголосое творчество - памятник страданию и мужеству нашего времени". Без этой книги, давно ставшей мировым бестселлером, уже невозможно представить себе ни историю афганской войны, ни историю последних лет советской власти, окончательно подорванной этой войной. Неизбывно горе матерей, понятно их стремление узнать правду о том, как и за что воевали в Афганистане и погибали их сыновья. Но, узнав эту правду, многие из них ужаснулись и отказались от нее. Книгу Светланы Алексиевич судили "за клевету" - самым настоящим судом, с прокурором, общественными обвинителями и "группами поддержки" во власти и в прессе. Материалы этого позорного процесса также включены в новую редакцию "Цинковых мальчиков".</t>
  </si>
  <si>
    <t>Zinc boys. 13th ed.</t>
  </si>
  <si>
    <t>"Zinc Boys" is the third book in the fiction and documentary series "Voices of Utopia" by Svetlana Alexievich, winner of the Nobel Prize in Literature "for polyphonic creativity - a monument to the suffering and courage of our time." Without this book, which has long become a world bestseller, it is no longer possible to imagine either the history of the Afghan war or the history of the last years of Soviet power, which was completely undermined by this war. The grief of the mothers is inexhaustible, and their desire to find out the truth about how and why their sons fought and died in Afghanistan is understandable. But upon learning this truth, many of them were horrified and rejected it. Svetlana Alexievich's book was tried "for libel" - by a real court, with a prosecutor, public prosecutors and "support groups" in the government and in the press. The materials of this shameful trial are also included in the new edition of The Zinc Boys.</t>
  </si>
  <si>
    <t>https://sentrumbookstore.com/upload/iblock/5d1/9zba2p1l36bgrqdl06kuluxyns4ypuoi/9785969126732.jpg</t>
  </si>
  <si>
    <t>Аткинсон, Кейт</t>
  </si>
  <si>
    <t>Храмы веселья</t>
  </si>
  <si>
    <t>В высшую лигу современной литературы Кейт Аткинсон попала с первой же попытки: ее дебютный роман «Музей моих тайн» получил престижную Уитбредовскую премию, обойдя «Прощальный вздох мавра» Салмана Рушди, а цикл романов о частном детективе Джексоне Броуди, успевший полюбиться и российскому читателю («Преступления прошлого», «Поворот к лучшему», «Ждать ли добрых вестей?», «Чуть свет, с собакою вдвоем», «Большое небо»), Стивен Кинг окрестил «главным детективным проектом десятилетия». «„Храмы веселья“ — британский ответ „Великому Гэтсби“, — писали критики, — прошитый литературными аллюзиями на кучу шедевров, от Шекспира до Т. С. Элиота». Итак, на дворе 1926 год. Страна еще толком не оправилась от мясорубки Великой войны, а в Лондоне правит бал «эпоха джаза». В ночных клубах Сохо пэры Англии трутся плечами с гангстерами, а высокопоставленные иностранные гости танцуют со старлетками, по шиллингу за танец. Самыми модными клубами — «Аметист», «Фея», «Лисья нора», «Сфинкс» и «Хрустальная чаша» — правит Нелли Кокер с ее непутевыми детьми. Но где успех, там и враги; отражать угрозы внешние и внутренние миссис Кокер не привыкать, однако сейчас таинственный противник нацелился на ее империю целиком — и вдобавок все ближе неуютный фокус полицейского внимания: именно на ее клубы выводит расследование целой серии таинственных исчезновений молодых девушек. Совпадение ли?. . «„Храмы веселья“ — идеальный роман для наших неспокойных времен, когда востребовано утешение этой особенной чисто английской и ностальгической разновидности» (The Times). Впервые на русском!</t>
  </si>
  <si>
    <t>Большой роман</t>
  </si>
  <si>
    <t>Atkinson, Kate</t>
  </si>
  <si>
    <t>Temples of Fun</t>
  </si>
  <si>
    <t>Kate Atkinson got into the top league of modern literature on her very first attempt: her debut novel "The Museum of My Secrets" won the prestigious Whitbread Prize, beating Salman Rushdie's "Farewell Sigh of the Moor", and a series of novels about private investigator Jackson Brody, which managed to fall in love with the Russian reader ("Crimes of the Past", "A Turn for the Better", "Should we wait for good news?", "Barely light, with a dog together", "Big Sky"), Stephen King dubbed "the main detective project of the decade." "Temples of Fun is the British answer to The Great Gatsby," critics wrote, "stitched with literary allusions to a bunch of masterpieces, from Shakespeare to T. S. Eliot." So, the year is 1926. The country has not really recovered from the meat grinder of the Great War, and the jazz Age is ruling the ball in London. In the nightclubs of Soho, the peers of England rub shoulders with gangsters, and high-ranking foreign guests dance with starlets, for a shilling per dance. The most fashionable clubs — "Amethyst", "Fairy", "Fox Hole", "Sphinx" and "Crystal Bowl" — are ruled by Nelly Cocker and her wayward children. But where there is success, there are enemies; Mrs. Coker is no stranger to fending off external and internal threats, but now a mysterious enemy is targeting her entire empire — and in addition, the uncomfortable focus of police attention is getting closer: it is her clubs that are being investigated by a series of mysterious disappearances of young girls. Is it a coincidence?. . "Temples of Fun is the perfect novel for our turbulent times, when the solace of this special purely English and nostalgic variety is in demand" (The Times). For the first time in Russian!</t>
  </si>
  <si>
    <t>https://sentrumbookstore.com/upload/iblock/50c/zhkcd9jjpb0b18c44c7jyqrbtvrh4067/9785389293694.jpg</t>
  </si>
  <si>
    <t>Афанасьев, Александр</t>
  </si>
  <si>
    <t>Русские заветные сказки: запретный фольклор</t>
  </si>
  <si>
    <t>Александр Николаевич Афанасьев (1826–1871) — русский собиратель фольклора, этнограф и литературовед. Тексты "Русских заветных сказок" впервые были опубликованы анонимно за пределами Российской империи — в Женеве в 1872 году — под заглавием "Народные русские сказки не для печати". Собранные материалы, содержащие элементы народной эротической прозы, по мнению А. Н. Афанасьева, не отражают уровень нравственности русского человека, а лишь указывают на спрятанную сторону жизни, в которой значительную роль играют комическое, сатира и ирония. Контекст показывает, насколько радикальной и смелой для цензуры второй половины XIX века была попытка А. Н. Афанасьева опубликовать подобный сборник. Пока этнограф рассматривал тексты как важный пласт народной смеховой культуры, представители церкви и государственной власти считали их непристойными и недопустимыми к распространению. В настоящем издании публикуются избранные тексты.</t>
  </si>
  <si>
    <t>Текст и контекст</t>
  </si>
  <si>
    <t>Afanasyev, Alexander</t>
  </si>
  <si>
    <t>Russian Cherished Fairy tales: forbidden folklore</t>
  </si>
  <si>
    <t>Alexander Nikolaevich Afanasyev (1826-1871) was a Russian folklore collector, ethnographer, and literary critic. Russian Russian Cherished Tales were first published anonymously outside the Russian Empire in Geneva in 1872 under the title "Russian Folk Tales not for Print." The collected materials containing elements of folk erotic prose, according to A. N. Afanasyev, do not reflect the level of morality of the Russian people, but only point to the hidden side of life, in which comic, satire and irony play a significant role. The context shows how radical and bold A. N. Afanasyev's attempt to publish such a collection was for censorship in the second half of the 19th century. While the ethnographer considered the texts as an important layer of folk laughter culture, representatives of the church and state authorities considered them obscene and unacceptable for distribution. Selected texts are published in this edition.</t>
  </si>
  <si>
    <t>https://sentrumbookstore.com/upload/iblock/15c/cs1057hx9cbv3g10mw6qsnwrt9xyeqyp/9785171779252.jpg</t>
  </si>
  <si>
    <t>Байетт, А.</t>
  </si>
  <si>
    <t>Обладать</t>
  </si>
  <si>
    <t>«Обладать» — легендарный роман-лауреат Букеровской премии, одно из важнейших произведений британской литературы конца XX века. В новом оформлении! Лучший подарок для всех ценителей качественной прозы. «Обладать» — лучший роман Антонии Сьюзен Байетт, и это не преувеличение: книга считается одним из лучших английских романов конца XX века. Впрочем, слово «роман» можно применить к этой удивительной прозе весьма условно. Что же такое перед нами? Детективный роман идей? Женский готический роман в современном исполнении? Рыцарский роман на новый лад? Всё вместе — и нечто большее: глубоко современная вещь, вобравшая многие традиции и отмеченная печатью подлинного вдохновения и новаторства. В романе разными гранями переливается тайна английского духа и английского величия. Но прежде всего, это книга о живых людях (пускай некоторые из них давно умерли), образы которых наваждением сходят к читателю; о любви и страсти, побеждающей время и смерть; об устремлениях духа и плоти, земных и возвышенных, явных и потаённых; и о божественном Плане, который проглядывает в трагических и комических узорах судьбы человеческой. По зеркальному лабиринту сюжета персонажи этого причудливого повествования пробираются в таинственное прошлое: обитатели эпохи людей — в эпоху героев, а обитатели эпохи героев — в эпоху богов. Две стихии царят на этих страницах — стихия ума, блеска мысли, почти чувственного, и стихия тонкого эротизма, рождающегося от соприкосновения грубой материи жизни с нежными тканями фантазии. «Обладать» занимает уникальное место в истории современной литературы и, при своём глубоком национальном своеобразии, принадлежит всему миру. Теперь, через несколько десятилетий после выхода шедевра Байетт, кажется мало Букеровской премии 1990 года, присуждённой роману. Как, может быть, мало и ордена Британской империи, вручённого автору чуть позднее. Идеальный подарок для ценителей интеллектуальной прозы — переиздание культового романа в новом оформлении!</t>
  </si>
  <si>
    <t>Byatt, A.</t>
  </si>
  <si>
    <t>Possess</t>
  </si>
  <si>
    <t>"Possess" is a legendary Booker Prize—winning novel, one of the most important works of British literature of the late 20th century. In a new design! The best gift for all connoisseurs of high-quality prose. To Possess is Antonia Susan Byatt's best novel, and this is no exaggeration: the book is considered one of the best English novels of the late 20th century. However, the word "novel" can be applied to this amazing prose very conditionally. What is in front of us? A detective novel of ideas? A female Gothic novel in a modern version? A chivalrous romance in a new way? All together, there is something more: a deeply modern piece that has absorbed many traditions and is marked by genuine inspiration and innovation. In the novel, the mystery of the English spirit and English greatness shimmers in different facets. But first of all, this is a book about living people (even if some of them have died long ago), whose images come to the reader like an obsession; about love and passion that overcomes time and death; about the aspirations of the spirit and flesh, earthly and sublime, explicit and hidden; and about the divine Plan that can be seen in tragic and comic the patterns of human destiny. Through the mirror maze of the plot, the characters of this bizarre narrative make their way into the mysterious past: the inhabitants of the age of men — in the age of heroes, and the inhabitants of the age of heroes — in the age of the gods. Two elements reign on these pages — the element of the mind, the brilliance of thought, almost sensual, and the element of subtle eroticism, born from the contact of the coarse matter of life with the delicate fabrics of fantasy. "To Possess" occupies a unique place in the history of modern literature and, with its deep national identity, belongs to the whole world. Now, several decades after the release of Bayette's masterpiece, it seems that the 1990 Booker Prize awarded to the novel is not enough. As, perhaps, the Order of the British Empire, awarded to the author a little later, is not enough. The perfect gift for connoisseurs of intellectual prose is a new edition of the cult novel!</t>
  </si>
  <si>
    <t>https://sentrumbookstore.com/upload/iblock/89e/147dwyrq70l6jeqv0xrz1fk06t22c0xj/9785389318731.jpg</t>
  </si>
  <si>
    <t>Бильдёэн, Брит</t>
  </si>
  <si>
    <t>Желтый уровень опасности</t>
  </si>
  <si>
    <t>Когда Дорте приезжает в роскошный гостевой дом на природе, над окрестностями уже сгущается буря. Вся семья соберется здесь на выходные, чтобы отметить золотую свадьбу родителей: ожидается и брат Дорте, и сестра с мужем и собакой. Но Дорте почти сразу начинает сожалеть о своем решении собрать всю семью в таком уединенном месте. Разразившаяся буря отрезает дом от внешнего мира: оползень блокирует дорогу, и семья оказывается заперта внутри вместе с двумя незнакомыми охотниками, случайно нашедшими здесь убежище. Дорте еще не знает, что оползень — лишь начало цепи событий, которые навсегда изменят жизнь каждого из них. “Желтый уровень опасности” — роман о людях и животных, о страхе и близости, о том, как мы воспринимаем друг друга и природу, частью которой неизбежно остаемся. . Брит Бильдёэн – норвежская писательница, поэтесса и переводчица, лауреат престижных литературных наград, в том числе премии Доблоуга, премии Мельсома, премии общества Амалии Скрам и премии «За литературу на новонорвежском». – Роман «Желтый уровень опасности» – сочетание психологического триллера и атмосферной скандинавской прозы. – Книга была высоко оценена критиками, переведена на несколько языков и укрепила репутацию Бильдёэн как одного из самых ярких авторов современной норвежской литературы. – В роскошном доме посреди дикой природы собирается большая семья, чтобы отметить золотую свадьбу родителей. Но внезапная буря вызывает оползень и отрезает дом от внешнего мира, и герои оказываются заперты вместе с двумя незнакомцами…– Увлекательный и напряженный роман о страхах, семейных тайнах и хрупкости человеческих отношений, в котором природная стихия становится полноправным действующим лицом. – Книга понравится поклонникам Люси Фоли, Таны Френч, Майи Лунде, Карла Уве Кнаусгора и лауреата Нобелевской премии по литературе Юна Фоссе.</t>
  </si>
  <si>
    <t>Corpus.(roman)</t>
  </si>
  <si>
    <t>Bildean, British</t>
  </si>
  <si>
    <t>Yellow danger level</t>
  </si>
  <si>
    <t>When Dorte arrives at a luxurious guest house in nature, a storm is already gathering over the surrounding area. The whole family will gather here for the weekend to celebrate their parents' golden wedding: Dorte's brother and sister, with their husband and dog, are expected. But Dorte almost immediately begins to regret his decision to gather the whole family in such a secluded place. A storm breaks out and cuts off the house from the outside world: a landslide blocks the road, and the family is trapped inside along with two unknown hunters who accidentally found shelter here. Dorte does not yet know that the landslide is just the beginning of a chain of events that will forever change the lives of each of them. The Yellow Danger Level is a novel about people and animals, about fear and intimacy, about how we perceive each other and nature, of which we inevitably remain a part. . Brit Bildean is a Norwegian writer, poet, and translator, winner of prestigious literary awards, including the Doblaug Prize, the Melsom Prize, the Amalie Scrum Society Award, and the New Norse Literature Award. – The novel "The Yellow Danger Level" is a combination of a psychological thriller and atmospheric Scandinavian prose. – The book was highly appreciated by critics, translated into several languages and strengthened Bildean's reputation as one of the most prominent authors of modern Norwegian literature. – A large family gathers in a luxurious house in the middle of the wild to celebrate the golden wedding of their parents. But a sudden storm causes a landslide and cuts off the house from the outside world, and the characters find themselves locked up with two strangers ...– A fascinating and intense novel about fears, family secrets and the fragility of human relationships, in which the natural element becomes a full-fledged actor. – Fans of Lucy Foley, Tana French, Maya Lunde, Karl Uwe Knausgaard and Nobel Prize-winning writer Jon Fosse will love the book.</t>
  </si>
  <si>
    <t>https://sentrumbookstore.com/upload/iblock/d9d/ltw1grbe0rjt8jwze8ia3kh86ocunmqr/9785171721831.jpg</t>
  </si>
  <si>
    <t>Бинчи, Мейв</t>
  </si>
  <si>
    <t>Сердце и душа</t>
  </si>
  <si>
    <t>Долгожданное переиздание замечательного романа «Сердце и душа» ирландской писательницы и автора бестселлеров Мейв Бинчи — отличный повод заново открыть для себя трогательную историю о буднях дублинской кардиологической клиники. «В романе Мейв Бинчи, как обычно, много чудесных героев… В их мире царствуют теплота, забота и здравый смысл» (Choice). Доктору Кларе Кейси предлагают неблагодарную работу: возглавить кардиологическую клинику с недостаточным финансированием. Хлопотное руководство разве что отвлечёт её от семейных неурядиц — муж ушёл к другой женщине, а со взрослыми дочерями трудно найти общий язык… Вскоре Клара с головой окунается в новые проблемы, и самая главная — создание полноценного штата умелых и внимательных сотрудников. Среди них — молодой врач Деклан, которому недостаёт храбрости; трудолюбивая и скромная Аня, чьё прошлое вынудило её покинуть родину и перебраться в Дублин; красивая и энергичная, но не слишком удачливая в любви медсестра Фиона; совестливая Хилари…Словом, сердце каждого человека, будь то пациент или медик, нуждается в исцелении, понимании и доверии, и оказывается, такое чудо возможно в стенах обычной клиники в непримечательном районе Дублина. Прекрасно изданная книга адресована любителям семейных саг и мелодрам, которые разворачиваются неспешно и в которых есть место романтике и драме, верной любви и запретной страсти, поиску вечных истин и безотлагательных жизненных решений.</t>
  </si>
  <si>
    <t>The Big Book</t>
  </si>
  <si>
    <t>Binchy, Maeve</t>
  </si>
  <si>
    <t>Heart and soul</t>
  </si>
  <si>
    <t>The long—awaited reissue of the wonderful novel "Heart and Soul" by the Irish writer and bestselling author Maeve Binchy is an excellent opportunity to rediscover the touching story of the everyday life of the Dublin cardiology clinic. "As usual, there are many wonderful characters in Maeve Binchy's novel… Warmth, care and common sense reign in their world" (Choice). Dr. Clara Casey is being offered a thankless job: running an underfunded cardiology clinic. Troublesome management will only distract her from family troubles — her husband has gone to another woman, and it is difficult to find a common language with adult daughters.… Soon, Clara plunges headlong into new problems, and the most important thing is to create a full—fledged staff of skilled and attentive employees. Among them are the young doctor Declan, who lacks courage; the hardworking and modest Anya, whose past forced her to leave her homeland and move to Dublin; the beautiful and energetic, but not very successful in love nurse Fiona; the conscientious Hilary…In short, the heart of every person, be it a patient or a doctor, needs healing, understanding and trust, and it turns out that such a miracle is possible within the walls of an ordinary clinic in an unremarkable area of Dublin. This beautifully published book is aimed at fans of family sagas and melodramas that unfold slowly and in which there is a place for romance and drama, true love and forbidden passion, the search for eternal truths and urgent life decisions.</t>
  </si>
  <si>
    <t>https://sentrumbookstore.com/upload/iblock/7ac/l0pdwl3gfuagptrbjs668hifw5rbrcce/9785389307896.jpg</t>
  </si>
  <si>
    <t>Лето светлячков</t>
  </si>
  <si>
    <t>Долгожданное переиздание замечательного романа «Лето светлячков» ирландской писательницы и автора бестселлеров Мейв Бинчи. Правдивая история о жизни ирландского городка 1960-х, о времени перемен, о любви, долге, предательстве, ревности. 1960-е годы. Овдовевший американец ирландского происхождения переезжает с детьми «на землю своих предков», чтобы на территории заброшенного поместья построить роскошный отель. Местные жители с воодушевлением встречают перемены, ведь этот смелый проект открывает перед ними новые возможности. Радуются даже владельцы паба, расположенного напротив будущего отеля, невзирая на риск потерять клиентов. Но вопреки радужным ожиданиям последствия строительства оказываются разрушительными и разделяют жизнь некогда сонного городка на до и после. . . Прекрасно изданная книга адресована любителям семейных саг и мелодрам, которые разворачиваются неспешно и в которых есть место и романтике, и драме, и верной любви, и запретной страсти. Трогательный роман от признанной королевы ирландской прозы. Погрузитесь в атмосферу уютного городка, где переплетаются судьбы героев, ищущих любовь, понимание и своё место в жизни. Тепло, мудрость и неповторимый ирландский шарм — в новой книге автора мировых бестселлеров. Читайте, чтобы ощутить магию простых человеческих историй!</t>
  </si>
  <si>
    <t>Summer of Fireflies</t>
  </si>
  <si>
    <t>The long-awaited reissue of the wonderful novel "Summer of Fireflies" by the Irish writer and bestselling author Maeve Binchy. A true story about the life of an Irish town in the 1960s, about a time of change, about love, duty, betrayal, jealousy. The 1960s. A widowed American of Irish descent moves with his children "to the land of his ancestors" in order to build a luxury hotel on the territory of an abandoned estate. Local residents are excited about the changes, because this bold project opens up new opportunities for them. Even the owners of the pub located opposite the future hotel are happy, despite the risk of losing customers. But contrary to rosy expectations, the consequences of the construction turn out to be devastating and divide the life of the once sleepy town into before and after. . . This beautifully published book is aimed at fans of family sagas and melodramas that unfold slowly and in which there is a place for romance, drama, true love, and forbidden passion. A touching novel from the acclaimed queen of Irish prose. Immerse yourself in the atmosphere of a cozy town where the fates of the characters are intertwined, looking for love, understanding and their place in life. Warmth, wisdom and unique Irish charm are in a new book by the world's bestselling author. Read to experience the magic of simple human stories!</t>
  </si>
  <si>
    <t>https://sentrumbookstore.com/upload/iblock/30d/mqq63dg5ifcstpmqhf0ctegzvn7882lv/9785389307940.jpg</t>
  </si>
  <si>
    <t>Бойд, Брайан</t>
  </si>
  <si>
    <t>"Бледный огонь" Набокова</t>
  </si>
  <si>
    <t>Споры вокруг романа Владимира Набокова "Бледный огонь" (1962) начались с момента выхода этой многомерной книги, полной загадок, ложных решений, подтекстов и увлекательной игры с читателем. Брайан Бойд, непревзойденный знаток жизни и творчества писателя, в своем детальном разборе книги приглашает читателя приобщиться к волшебству открытия и обнаружить в "Бледном огне" новое измерение, меняющее взгляд на его содержание и на фигуру самого Набокова. Второе, исправленное и значительно дополненное издание настоящего исследования, признанного образцом доказательного литературоведения, снабжено обращением автора к русскому читателю. . Увлекательное литературное расследование. – От настоящего знатока творчества Владимира Набокова. – Один из самых загадочных романов XX века предстает перед читателями во всем своем богатстве смыслов. – Для ценителей произведений Набокова и тех, кто лишь начинает с ними знакомиться. – Выходит в серии “Набоковский корпус”.</t>
  </si>
  <si>
    <t>Набоковский корпус</t>
  </si>
  <si>
    <t>Boyd, Brian</t>
  </si>
  <si>
    <t>Nabokov's "Pale Fire"</t>
  </si>
  <si>
    <t>The controversy surrounding Vladimir Nabokov's novel Pale Fire (1962) began with the release of this multidimensional book full of riddles, false solutions, subtexts and an exciting game with the reader. Brian Boyd, an unsurpassed connoisseur of the writer's life and work, invites the reader in his detailed analysis of the book to join the magic of discovery and discover a new dimension in Pale Fire, changing the view of its content and the figure of Nabokov himself. The second, revised and significantly expanded edition of this study, recognized as an example of evidence-based literary criticism, is provided with an address by the author to the Russian reader. . A fascinating literary investigation. – From a true connoisseur of Vladimir Nabokov's work. – One of the most mysterious novels of the 20th century is presented to readers in all its richness of meanings. – For connoisseurs of Nabokov's works and those who are just beginning to get acquainted with them. – It is published in the Nabokov Corps series.</t>
  </si>
  <si>
    <t>https://sentrumbookstore.com/upload/iblock/950/rqgeygijof624crxe10jzcfuau3fonlh/9785171793197.jpg</t>
  </si>
  <si>
    <t>Бромфилд, Луис</t>
  </si>
  <si>
    <t>Ранняя осень. История одной леди</t>
  </si>
  <si>
    <t>В старинном особняке Пентланд‑Хаус на стенах бесконечной галереи висят портреты суровых представителей высшего общества Новой Англии. То были истинные властители города Дарема и его округи, недостижимые в своём величии. Нынешнее поколение семейства Пентландов изо всех сил старается сохранить эту репутацию, однако их мир стремительно приходит в упадок. Оливии Пентланд вот‑вот исполнится сорок лет. Она с трудом терпит своего чопорного мужа, их сын неизлечимо болен, а дочь влюблена в юношу, который пользуется дурной славой. Оливия ощущает, что осень её жизни уже наступила, а вскоре придёт и зима. Успеет ли она узнать, что такое настоящее счастье? Возможно, ответ на этот вопрос знает её кузина, дерзкая, экстравагантная, рыжеволосая Сабина Кэллендер, внезапно вернувшаяся из Европы…Роман известного американского писателя Луиса Бромфилда «Ранняя осень» был опубликован в 1926 году и принёс автору международную славу. Спустя год роман был награждён Пулитцеровской премией. Впервые на русском!</t>
  </si>
  <si>
    <t>Настроение читать</t>
  </si>
  <si>
    <t>Bromfield, Louis</t>
  </si>
  <si>
    <t>Early autumn. The story of a lady</t>
  </si>
  <si>
    <t>In the old Pentland House mansion, portraits of rugged New England high society hang on the walls of an endless gallery. These were the true rulers of the city of Durham and its surroundings, unattainable in their greatness. The current generation of the Pentland family is trying their best to preserve this reputation, but their world is rapidly declining. Olivia Pentland is about to turn forty. She can hardly stand her prim husband, their son is terminally ill, and their daughter is in love with a notorious young man. Olivia feels that the autumn of her life has already arrived, and soon winter will come. Will she have time to learn what true happiness is? Perhaps her cousin, the brash, extravagant, red-haired Sabine Callender, who suddenly returned from Europe, knows the answer to this question.…The novel "Early Autumn" by the famous American writer Louis Bromfield was published in 1926 and brought the author international fame. A year later, the novel was awarded the Pulitzer Prize. For the first time in Russian!</t>
  </si>
  <si>
    <t>https://sentrumbookstore.com/upload/iblock/221/25505p16l2yblq5sdl1izbgt9pfiwed0/9785389314306.jpg</t>
  </si>
  <si>
    <t>Броутон, Рода</t>
  </si>
  <si>
    <t>Белинда</t>
  </si>
  <si>
    <t>1880‑е годы. Молодая англичанка Белинда Черчилль проводит время в Дрездене вместе с бабушкой и своей легкомысленной сестрой Сарой. Викторианская эпоха, атмосфера старого Дрездена, жизнь английской аристократии за границей — всё это окружает героиню в её путешествии. Единственное, что омрачает их беззаботный отдых, — это жених Сары (седьмой по счёту), профессор Форт, пожилой и до ужаса скучный педант. Там Белинда знакомится с молодым человеком Дэвидом Риверсом. Между ними вспыхивает взаимное чувство, однако Белинда, стеснительная и неспособная открыто выражать эмоции, производит на Дэвида впечатление холодной и неприступной девушки. Любовный треугольник, викторианские нравы и ограничения добавляют драматизма в их отношения. Когда Дэвида срочно вызывают в Англию, он отправляет Белинде лишь короткое и сухое письмо. Обезумевшая от горя и неопределённости Белинда решает, что любовь — не для неё, и в порыве отчаяния совершает роковую ошибку…Эта книга — идеальный выбор для поклонников викторианской прозы, исторических романов о XIX веке, классических женских романов и любовных драм. Она будет интересна тем, кто любит истории о сложном выборе между долгом и чувством, а также ценит тонкий английский юмор. Английская писательница Рода Броутон (1840–1920) обожала произведения Уильяма Шекспира — в её произведениях часто встречаются его цитаты и аллюзии на сюжеты его пьес. Отсылки к Шекспиру в викторианской литературе создают дополнительный слой восприятия. Из‑за откровенных описаний женской сексуальности публичные библиотеки долгое время отказывались принимать романы писательницы, хотя они пользовались популярностью среди широкого круга читателей. Скандальные романы XIX века, запрещённые книги викторианской эпохи — так часто характеризовали её произведения современники.</t>
  </si>
  <si>
    <t>Иностранка; Азбука</t>
  </si>
  <si>
    <t>Старая добрая...</t>
  </si>
  <si>
    <t>Broughton, Rhoda</t>
  </si>
  <si>
    <t>Belinda</t>
  </si>
  <si>
    <t>The 1880s. Young Englishwoman Belinda Churchill spends time in Dresden with her grandmother and her frivolous sister Sarah. The Victorian era, the atmosphere of old Dresden, the life of the English aristocracy abroad — all this surrounds the heroine on her journey. The only thing that overshadows their carefree vacation is Sarah's fiance (seventh in a row), Professor Fort, an elderly and terribly boring pedant. There, Belinda meets a young man, David Rivers. A mutual feeling breaks out between them, but Belinda, shy and unable to openly express emotions, gives David the impression of a cold and unapproachable girl. A love triangle, Victorian mores and restrictions add drama to their relationship. When David is urgently called to England, he sends Belinda only a short and dry letter. Distraught with grief and uncertainty, Belinda decides that love is not for her, and in a fit of desperation makes a fatal mistake.…This book is the perfect choice for fans of Victorian prose, historical novels about the 19th century, classic women's novels and love dramas. It will be interesting for those who like stories about the difficult choice between duty and feeling, as well as appreciate the subtle English humor. The English writer Rhoda Broughton (1840-1920) adored the works of William Shakespeare — her works often contain his quotations and allusions to the plots of his plays. References to Shakespeare in Victorian literature create an additional layer of perception. Because of the explicit descriptions of female sexuality, public libraries for a long time refused to accept the writer's novels, although they were popular with a wide range of readers. Scandalous novels of the 19th century, banned books of the Victorian era — this was how her contemporaries often characterized her works.</t>
  </si>
  <si>
    <t>https://sentrumbookstore.com/upload/iblock/8cd/7usgycr0q0v4t9cr1cegi2xw75jzbppr/9785389327740.jpg</t>
  </si>
  <si>
    <t>Буллвинкел, Рита</t>
  </si>
  <si>
    <t>Кем бы я была, если бы не была собой</t>
  </si>
  <si>
    <t>“Кем бы я была, если бы не была собой” — это дебютный сборник рассказов Риты Буллвинкел: книга, в которой реальность постоянно ускользает и принимает самые причудливые формы. Здесь появляются призраки и медиум, одержимая арфами женщина и школьницы, считающие себя растениями, заключенные ГУЛАГа, влюбленные подростки, одержимая волосами вдова, змей, притворяющийся грушей, и даже плотоядная церковь. Эти бесконечно странные, порой гротескные, но при этом трогательные и пугающие истории соединяют в себе абсурд и глубокую человечность. Герои сборника испытывают возможности собственного тела, ставят под сомнение привычные представления о реальности и пытаются разобраться в самых фундаментальных вопросах бытия — природе сознания, любви, страха и одиночества. . Рита Буллвинкел – одна из самых ярких писательниц своего поколения, лауреат премии Whiting Award, которая присуждается ежегодно десяти начинающим авторам. – Ее роман «Удар в голову» стал настоящей литературной сенсацией и был номинирован на Пулитцеровскую и Букеровскую премии. – «Кем бы я была, если бы не была собой» – дебютный сборник рассказов писательницы. В него вошли 17 странных, порой абсурдных и пронзительных историй о телесности, любви и одиночестве. – Книга «Кем бы я была, если бы не была собой» получила премию литературного журнала The Believer и вошла в списки лучших книг года по версии Nylon, PopSugar, Bustle, The Millions и HelloGiggles. – Критики The New York Times, Kirkus, Paris Review, Los Angeles Review of Books и других изданий назвали Риту Буллвинкел исключительно талантливым автором и новым важным голосом в современной литературе.</t>
  </si>
  <si>
    <t>Bullwinkel, Rita</t>
  </si>
  <si>
    <t>Who would I be if I wasn't myself?</t>
  </si>
  <si>
    <t>“Who Would I Be if I Wasn't Myself” is the debut collection of short stories by Rita Bullwinkel: a book in which reality constantly slips away and takes on the most bizarre forms. There are ghosts and a medium, a harp-obsessed woman and schoolgirls who consider themselves plants, GULAG prisoners, teenagers in love, a widow obsessed with hair, a snake pretending to be a pear, and even a carnivorous church. These infinitely strange, sometimes grotesque, but at the same time touching and frightening stories combine the absurd and deep humanity. The characters of the collection experience the possibilities of their own bodies, question familiar ideas about reality and try to understand the most fundamental issues of existence — the nature of consciousness, love, fear and loneliness. . Rita Bullwinkel is one of the brightest writers of her generation, the winner of the Whiting Award, which is awarded annually to ten aspiring authors. – Her novel "A Blow to the Head" became a real literary sensation and was nominated for Pulitzer and Booker Prizes. – "Who would I be if I wasn't myself" is the debut collection of short stories by the writer. It includes 17 strange, sometimes absurd and poignant stories about physicality, love and loneliness. – The book "Who would I be if I weren't Myself" won The Believer literary magazine award and was included in the lists of the best books of the year according to Nylon, PopSugar, Bustle, The Millions and HelloGiggles. – Critics of The New York Times, Kirkus, Paris Review, Los Angeles Review of Books and other publications Rita Bullwinkel was called an exceptionally talented author and an important new voice in modern literature.</t>
  </si>
  <si>
    <t>https://sentrumbookstore.com/upload/iblock/2c6/zp3u6aizaf06ps282il8tojjy3sipc8l/9785171778187.jpg</t>
  </si>
  <si>
    <t>Варламов, Алексей</t>
  </si>
  <si>
    <t>Случай на узловой станции</t>
  </si>
  <si>
    <t>Алексей Варламов — прозаик, филолог, исследователь русской литературы XX века, лауреат премии Александра Солженицына и "Большой книги". "Случай на узловой станции" — это не просто сборник, а целый материк русской жизни, где неожиданно сходятся поезда из разных эпох: от дореволюционной ссылки до лихих девяностых. Немой богомолец и продажный журналист, купеческая дочь, лишенная права голоса, и профессор, продающий Гентский алтарь за дешевую страсть, — герои этой книги никогда не идут прямой дорогой. Они плутают в лабиринтах незнакомых городов, теряются в степи, замерзают на случайных полустанках и находят ночлег там, где не ждали. Варламов пишет о том, как страшно и прекрасно быть человеком в эпоху, когда "все смешалось, и не стало ни веры, ни безверия". Это пронзительная, почти осязаемая проза о русском характере в духе Лескова, Бунина и Шукшина, где "связь" между людьми оказывается единственным настоящим таинством.</t>
  </si>
  <si>
    <t>Проза Алексея Варламова</t>
  </si>
  <si>
    <t>Varlamov, Alexey</t>
  </si>
  <si>
    <t>The case at the hub station</t>
  </si>
  <si>
    <t>Alexey Varlamov is a novelist, philologist, researcher of Russian literature of the 20th century, winner of the Alexander Solzhenitsyn Prize and the Big Book Prize. "The Case at the junction station" is not just a collection, but a whole continent of Russian life, where trains from different eras suddenly converge: from pre—revolutionary exile to the dashing nineties. A mute worshipper and a corrupt journalist, a merchant's daughter deprived of the right to vote, and a professor who sells a Ghent altar for cheap passion— the characters in this book never walk a straight path. They get lost in the labyrinths of unfamiliar cities, get lost in the steppe, freeze at random stops and find a place to sleep where they did not expect. Varlamov writes about how scary and wonderful it is to be a human being in an era when "everything got mixed up and there was no faith or lack of faith." It is a poignant, almost tangible prose about the Russian character in the spirit of Leskov, Bunin and Shukshin, where the "connection" between people turns out to be the only real mystery.</t>
  </si>
  <si>
    <t>https://sentrumbookstore.com/upload/iblock/21c/mb72955nhs05qvd0uhl0uf92k1myj4fa/9785171860967.jpg</t>
  </si>
  <si>
    <t>Володарская, Ольга</t>
  </si>
  <si>
    <t>Капкан на спящего дракона</t>
  </si>
  <si>
    <t>Два друга, Эдуард и Валентин, раньше были не разлей вода, но все изменилось, когда первый скоропалительно женился, а второй уехал из родной Сибири в Москву. Их судьба сложилась по-разному. У Эдика на первом месте была семья, а у Валентина — успех. Он с нуля построил финансовую империю, а любовь своей жизни встретил только с третьей попытки. Звали женщину мечты Сюзанной, и она вбила клин между товарищами. Несколько лет они не виделись, но, когда у Валентина начались проблемы, именно у Эдика он попросил о помощи. Тот не отказал, вылетел в Москву первым же рейсом, прихватив за компанию дочек. Не думал, что столкнется с убийствами и похищениями… А также с правдой о друге, к которой оказался не готов!Романы Ольги Володарской — остросоциальные детективы, в которых автор препарирует все стороны жизни современного общества, ничего не скрывая и ни о чем не умалчивая. Ее книги написаны так увлекательно, что оторваться просто невозможно. Яркий сочный язык и блестящий авторский стиль создают неповторимую атмосферу.</t>
  </si>
  <si>
    <t>Нет запретных тем! Остросюжетная проза О. Володарской</t>
  </si>
  <si>
    <t>Volodarskaya, Olga</t>
  </si>
  <si>
    <t>A trap for a sleeping dragon</t>
  </si>
  <si>
    <t>Two friends, Eduard and Valentin, used to be inseparable, but everything changed when the first got married hastily, and the second left his native Siberia for Moscow. Their fate turned out differently. Edik's family came first, and Valentine's was success. He built a financial empire from scratch, and met the love of his life only on his third attempt. The name of the woman of dreams was Suzanne, and she drove a wedge between the comrades. They hadn't seen each other for several years, but when Valentine started having problems, it was Edik who asked for help. He did not refuse, flew to Moscow on the first flight, taking his daughters with him. I did not think that I would encounter murders and kidnappings.… And also with the truth about a friend that I wasn't ready for!Olga Volodarskaya's novels are highly social detective stories in which the author dissects all aspects of modern society, hiding nothing and keeping silent about nothing. Her books are written so fascinatingly that it is simply impossible to tear yourself away. Bright juicy language and brilliant author's style create a unique atmosphere.</t>
  </si>
  <si>
    <t>https://sentrumbookstore.com/upload/iblock/93e/pbp8hgdg0bwnruxx2lzuwl5is0pis3x9/9785042468742.jpg</t>
  </si>
  <si>
    <t>Вудхаус, Пелам</t>
  </si>
  <si>
    <t>Дживс и феодальная верность. Дживс готовит омлет. На помощь, Дживс! Держим удар, Дживс!</t>
  </si>
  <si>
    <t>Самый известный, самый популярный, самый любимый читателями всего мира вот уже много десятилетий британский юмористический цикл. Цикл, каждое из произведений которого, будь оно романом, повестью или рассказом — настоящий эталон неподражаемого английского юмора. Снова и снова непутевый, но обаятельный шалопай-аристократ Берти Вустер попадает в немыслимые передряги, а хитроумный камердинер-эрудит Дживс помогает ему выпутаться из, казалось бы, совершенно безвыходного положения. Ну, а мы снова и снова перечитываем истории их приключений и каждый раз смеемся, будто читаем их впервые!. .</t>
  </si>
  <si>
    <t>Вудхаус для всех</t>
  </si>
  <si>
    <t>Woodhouse, Pelham</t>
  </si>
  <si>
    <t>Jeeves and feudal loyalty. Jeeves is making an omelet. Help me, Jeeves! Hold the punch, Jeeves!</t>
  </si>
  <si>
    <t>The most famous, most popular, and most beloved British humor series by readers around the world for many decades now. The cycle, each of whose works, be it a novel, a novella or a short story, is a true standard of inimitable English humor. Time and again, the wayward but charming scamp aristocrat Bertie Wooster gets into unimaginable scrapes, and the cunning polymath valet Jeeves helps him out of a seemingly hopeless situation. Well, we reread the stories of their adventures over and over again and laugh every time, as if we were reading them for the first time!</t>
  </si>
  <si>
    <t>https://sentrumbookstore.com/upload/iblock/a68/6gfq0jymscf8r0wnuq9opwv029mmd591/9785171879082.jpg</t>
  </si>
  <si>
    <t>Девица в голубом. Анонимные холостяки. Деньги в банке. Везет же этим Бодкинам!</t>
  </si>
  <si>
    <t>Герои П. Г. Вудхауса вновь и вновь попадают в неприятности из‑за череды нелепых случайностей!Молодой Джерри Уэст пытается завоевать сердце стюардессы Джейн, распутывая клубок комических недоразумений вокруг украденной миниатюры. Попытка общества "Анонимные холостяки" оградить магната Айвора Лльюэлина от романтических авантюр в Лондоне приводит к серии забавных происшествий. Лорд Аффенхем сдает свое поместье и остается в нем под видом дворецкого. Молодой журналист Монти Бодкин вынужден лавировать между настойчивым вниманием дам, интригами и общей суматохой на борту лайнера. Что объединяет истории этих джентльменов? Конечно же, классический вудхаусовский юмор: легкая ирония, остроумные диалоги и запутанные комические ситуации!. Сборник четырех искрометных повестей сэра Пелама Гренвилла Вудхауса — величайшего английского юмориста XX века, создателя культовых образов Дживса и Вустера. – Классический вудхаусовский юмор: легкая ирония, отточенные остроты и диалоги, которые хочется перечитывать вслух. – Каждая история — образцовая комедия положений: вас ждут нелепые случайности, запутанные интриги и комические недоразумения, из которых герои выпутываются самым неожиданным образом. – Четыре самостоятельные новеллы с узнаваемыми типажами: молодой влюбленный Уэст, магнат под присмотром «Анонимных холостяков», лорд, ставший собственным дворецким, и журналист, балансирующий между интригами и вниманием дам на борту лайнера. – Для поклонников мировой классики, ценителей тонкого английского юмора и тех, кто ищет чтение отдыха и поднятия настроения. – Издание входит в серию «Библиотека классики» — коллекцию знаковых произведений мировой литературы. Суперобложка, лаконичный дизайн, продуманная иллюстрация.</t>
  </si>
  <si>
    <t>Библиотека классики</t>
  </si>
  <si>
    <t>The girl in blue. Anonymous bachelors. The money is in the bank. These Bodkins are lucky!</t>
  </si>
  <si>
    <t>P. G. Woodhouse's characters get into trouble over and over again due to a series of ridiculous accidents!Young Jerry West is trying to win the heart of stewardess Jane by untangling a tangle of comic misunderstandings around a stolen miniature. The attempt of the society "Bachelors Anonymous" to protect tycoon Ivor Llewellyn from romantic adventures in London leads to a series of funny incidents. Lord Affenham rents out his estate and stays in it under the guise of a butler. Young journalist Monty Bodkin is forced to maneuver between the persistent attention of the ladies, intrigues and the general turmoil on board the liner. What unites the stories of these gentlemen? Of course, classic Woodhouse humor: light irony, witty dialogues and confusing comic situations!. A collection of four sparkling novels by Sir Pelham Grenville Woodhouse, the greatest English humorist of the 20th century, creator of the iconic images of Jeeves and Wooster. – Classic Woodhouse humor: light irony, well-honed witticisms and dialogues that you want to reread aloud. – Each story is an exemplary sitcom: you will find ridiculous coincidences, intricate intrigues and comic misunderstandings, from which the characters extricate themselves in the most unexpected way. – Four independent novels with recognizable characters: a young West in love, a tycoon under the supervision of "Anonymous Bachelors", a lord who became his own butler, and a journalist balancing intrigue and the attention of the ladies on board the liner. – For fans of world classics, connoisseurs of subtle English humor and those who are looking for relaxation and uplifting reading. – The publication is part of the Library of Classics series, a collection of iconic works of world literature. Dust jacket, concise design, thoughtful illustration.</t>
  </si>
  <si>
    <t>https://sentrumbookstore.com/upload/iblock/014/xisnkz27j0u3g25bjes7orjz33y9jb8i/9785171839390.jpg</t>
  </si>
  <si>
    <t>Ган, Хан</t>
  </si>
  <si>
    <t>Вегетарианка</t>
  </si>
  <si>
    <t>Прекрасная и тревожная книга о бунте и табу, насилии и чувственности, а главное — о болезненных метаморфозах души. Ёнхе и ее муж вели самую обычную, размеренную жизнь, пока она не начала видеть кошмары. Сновидения – навязчивые образы крови и жестокости – мучают Ёнхе. Чтобы очистить сознание, она полностью отказывается от мяса. Этот маленький акт неповиновения вскрывает непрочность ее брака и запускает цепочку все более странных событий. Отмеченный критиками всего мира роман "Вегетарианка" – это мрачная, кафкианская аллегория о власти, наваждении и борьбе, которую ведет женщина, желающая освободиться от насилия снаружи и внутри себя. . Переиздание культового корейского романа в новой редакции. – Автор — лауреат Нобелевской премии по литературе (2024). Роман «Вегетарианка» принес писательнице Международный Букер (2016). – Книга вошла в список «100 лучших романов XXI века» по версии The New York Times и стала одной из лучших книг года по версии Wall Street Journal, Time, Elle, The Economist и др. – «Сложный, пугающий взгляд на то, как, казалось бы, простые решения могут повлиять на множество жизней. . . В мире, где женское тело постоянно находится под пристальным вниманием, желание главной героини исчезнуть внутри себя кажется пугающе знакомым» — Vanity Fair.</t>
  </si>
  <si>
    <t>Другие голоса</t>
  </si>
  <si>
    <t>Gan, Khan</t>
  </si>
  <si>
    <t>Vegetarian</t>
  </si>
  <si>
    <t>A beautiful and disturbing book about rebellion and taboos, violence and sensuality, and most importantly, about the painful metamorphoses of the soul. Yonghe and her husband led a very ordinary, measured life until she started having nightmares. Dreams – obsessive images of blood and cruelty – torment Yonghe. To clear her mind, she completely refuses meat. This small act of defiance exposes the fragility of her marriage and sets off a chain of increasingly strange events. Critically acclaimed novel "Vegetarian" is a dark, Kafkaesque allegory about power, obsession and the struggle waged by a woman who wants to free herself from violence outside and inside herself. . A new edition of the iconic Korean novel. – The author is the winner of the Nobel Prize in Literature (2024). The novel "The Vegetarian" won the International Booker Prize for the writer (2016). – The book was included in the list of the "100 best novels of the 21st century" by The New York Times and became one of the best books of the year by the Wall Street Journal, Time, Elle, The Economist, etc. - "A complex, frightening look at how seemingly simple decisions can affect many lives. . . In a world where the female body is constantly under intense scrutiny, the main character's desire to disappear inside herself seems frighteningly familiar." — Vanity Fair.</t>
  </si>
  <si>
    <t>https://sentrumbookstore.com/upload/iblock/aec/kjhk84djew94glzuilbow4rfwbnbwt79/9785171868147.jpg</t>
  </si>
  <si>
    <t>Deluxe Edition</t>
  </si>
  <si>
    <t>Гашек, Ярослав</t>
  </si>
  <si>
    <t>Похождения бравого солдата Швейка</t>
  </si>
  <si>
    <t>"Похождения бравого солдата Швейка" — это, пожалуй, одна из оригинальнейших книг за всю историю прозы ХХ в. Книга, которую в равной степени можно воспринимать как одну большую, полную абсолютно неподражаемого народного лукавства "солдатскую байку" — или как классическое произведение литературы ушедшего столетия. Смешно? Смешно гомерически! Но очень часто сквозь заводной и разудалый юмор "гарнизонного анекдота" проглядывает истинная суть "Солдата Швейка" — отчаянный и мощный призыв "сложить оружие и задуматься"…. Культовая сатирическая проза: это одновременно и уморительная солдатская байка, и глубокая антивоенная притча, которая не теряет актуальности спустя много лет. – Ярослав Гашек (1883–1923) — чешский писатель-сатирик, чье имя прочно вошло в золотой фонд мировой литературы. Его стиль отличаются сочетанием народного лукавства, иронии, абсурда и глубокой социальной сатиры. – Бравый солдат Швейк — один из самых узнаваемых образов мировой литературы: обаятельный простак, который обезоруживает систему не бунтом, а бесконечной готовностью «служить и подчиняться», превращая абсурд режима в его же оружие. – Роман неоднократно экранизировался и инсценировался, а также стал источником множества цитат и крылатых фраз. – Издание входит в серию «Библиотека классики» — коллекцию знаковых произведений мировой литературы. Суперобложка, лаконичный дизайн, продуманная иллюстрация.</t>
  </si>
  <si>
    <t>Hasek, Yaroslav</t>
  </si>
  <si>
    <t>The adventures of the brave soldier Schweik</t>
  </si>
  <si>
    <t>"The Adventures of the Brave Soldier Schweik" is perhaps one of the most original books in the history of twentieth—century prose. A book that can equally be perceived as one big "soldier's tale" full of absolutely inimitable folk craftiness — or as a classic work of literature of a bygone century. Is it funny? Ridiculously homeric! But very often, through the groovy and wild humor of the "garrison joke", the true essence of "Soldier Schweik" can be seen — a desperate and powerful call to "lay down your arms and think."... Cult satirical prose: This is both a hilarious soldier's tale and a deep anti-war parable that remains relevant after many years.  Jaroslav Hasek (1883-1923) was a Czech satirical writer whose name has firmly entered the golden fund of world literature. His style is characterized by a combination of folk slyness, irony, absurdity and deep social satire. – The brave soldier Schweik is one of the most recognizable images of world literature: a charming simpleton who disarms the system not by rebellion, but by an endless willingness to "serve and obey", turning the absurdity of the regime into its own weapon. – The novel has been repeatedly filmed and staged, and has also become a source of many quotes and catchphrases. – The publication is part of the Library of Classics series, a collection of iconic works of world literature. Dust jacket, concise design, thoughtful illustration.</t>
  </si>
  <si>
    <t>https://sentrumbookstore.com/upload/iblock/1e1/ufcpo3n24zww4slksujfwlg9e4xdeek6/9785171882334.jpg</t>
  </si>
  <si>
    <t>Грегор, М.</t>
  </si>
  <si>
    <t>Мост</t>
  </si>
  <si>
    <t>В романе западногерманского писателя рассказывается о трагической судьбе подростков из фольксштурма в конце 2-й мировой войны. Германия. Апрель 1945 года. Семь однокашников, превращенных в солдат, за несколько дней до конца войны оказываются в маленьком городке единственными, кто до конца, по приказу, защищает погибающий рейх. Преступники в военных мундирах еще продолжают бессмысленную войну, трусы спасаются, благоразумные стремятся как можно скорее окончить кровопролитие, а семь немецких мальчишек умирают в бою с американской механизированной частью во имя лживой идеи, в которую уже никто не верит, во имя преступного государства, которого уже не существует.</t>
  </si>
  <si>
    <t>Нюрнберг</t>
  </si>
  <si>
    <t>Gregor, M.</t>
  </si>
  <si>
    <t>Bridge</t>
  </si>
  <si>
    <t>The novel by the West German writer tells about the tragic fate of teenagers from the Volkssturm at the end of the 2nd World War. Germany. April 1945. Seven classmates, turned into soldiers, find themselves in a small town a few days before the end of the war, the only ones who, by order, defend the dying Reich to the end. Criminals in military uniforms are still continuing their senseless war, cowards are escaping, the prudent are trying to end the bloodshed as soon as possible, and seven German boys are dying in battle with an American mechanized unit in the name of a false idea that no one believes in anymore, in the name of a criminal state that no longer exists.</t>
  </si>
  <si>
    <t>https://sentrumbookstore.com/upload/iblock/d4b/kkw3gl6fbn777ylc32rkyqw00pc40561/9785002694907.jpg</t>
  </si>
  <si>
    <t>Грекова, И.</t>
  </si>
  <si>
    <t>Маленький Гарусов</t>
  </si>
  <si>
    <t>Редко кто так талантливо и чутко показывает «маленького человека», как это делает И. Грекова. В произведениях, вошедших в сборник «Маленький Гарусов», она рассказывает именно о таких, на первый взгляд ничем не примечательных людях — немного нелепых, негромких, о которых не пишут в передовицах газет и не снимают телепередачи. Помимо заглавной, это повести и рассказы «Вдовий пароход», «Хозяева жизни» и «Дамский мастер» — классика советской прозы периода оттепели. АннотацияАнатолий Гарусов, главный герой повести, давшей название всей книге, — ребенок войны, человек с «глазами, как ленинградские сумерки». Блокада, смерть матери, детский дом, потом общежитие. Гарусов даже не знал дня своего рождения. Став взрослым, он отчаянно хочет «быть как все», хочет, чтобы его любили. Он всё время как бы старается наверстать то, чего не получил в детстве. Герои «Вдовьего парохода», рассказа «Хозяева жизни» и повести «Дамский мастер» тоже мечтают собрать по крупицам счастье, стать хозяевами хотя бы собственной жизни, оградить ее от бесцеремонного вторжения, защититься от попыток ее разрушить. А ведь никто из героев И. Грековой не родился «маленьким человеком». Все: и дамский мастер, и обе героини «Вдовьего парохода», и Гарусов, и рассказчик в «Хозяевах жизни» — все они талантливы, каждый по-своему, но никому из них не удалось преодолеть систему и раскрыть свой дар. У каждого времени свои «маленькие люди», и именно их истории становятся знаковыми, вызывая бесконечное сочувствие и уважение — те чувства, ради которых и существует настоящая литература. О книге• Блестящие зарисовки жизни «маленьких людей» до- и послевоенного времени. • Интересные, вызывающие эмпатию персонажи и живые диалоги. • Погружение в атмосферу и детали быта эпохи оттепели. • Психологическая глубина: И. Грекова заставляет пристально вглядываться в своих персонажей, замечая все особенности характера, мотивы поступков. Это глубокое повествование, заставляющее задуматься о самых важных жизненных вопросах: как стать хозяевами собственной жизни, как относиться к состраданию и других. • Прекрасный образный язык и сказовая манера — неповторимая авторская интонация заставляет слышать голос рассказчика, что делает чтение осмысленным и приятным. • И. Грекова — псевдоним писательницы и ученого-математика Елены Сергеевны Вентцель (1907–2002). Была признанным специалистом в области прикладной математики, с 1957 г. начала публиковаться. Ее произведения сочетают психологизм, внимание к «маленькому человеку» и осмысление социальных проблем советской эпохи (бюрократия, зависть, душевная черствость), но всегда сохраняют свет надежды. • Стильное серийное оформление с иллюстрацией на обложке. Сборник «Маленький Гарусов» И. Грековой — прекрасная возможность окунуться в жизнь предыдущих поколений или ностальгическое прошлое. Прекрасная книга в подарок для читателей, которые любят русскую прозу XX века, семейные истории, советскую классику и произведения «Девчата» Бориса Бедного, «И это все о нем» Виля Липатова, «Кружилиха» Веры Пановой, «Женщины» и «Молодая жена» Ирины Велембовской, «Совсем новая жена» Инны Гофф, «Долгая дорога в дюнах» Олега Руднева, а также «Впервые замужем» Павла Нилина.</t>
  </si>
  <si>
    <t>Как мы жили. Лучшее в советской прозе</t>
  </si>
  <si>
    <t>Grekova, I.</t>
  </si>
  <si>
    <t>Little Garusov</t>
  </si>
  <si>
    <t>Rarely has anyone shown the "little man" so brilliantly and sensitively as I. Grekova does. In the works included in the collection "Little Garusov", she talks about such seemingly unremarkable people — a little ridiculous, quiet, who are not written about in newspaper editorials and do not make TV shows. In addition to the title, these are the novellas and short stories "The Widow's Steamer", "The Masters of Life" and "The Ladies' Master" — classics of Soviet prose from the thaw period. Annotations Anatoly Garusov, the main character of the story that gave the title to the entire book, is a child of war, a man with "eyes like Leningrad twilight." The blockade, the death of the mother, the orphanage, then the dormitory. Garusov didn't even know his birthday. As an adult, he desperately wants to "be like everyone else," wants to be loved. He always seems to be trying to make up for what he didn't get as a child. The heroes of The Widow's Steamer, the short story "The Masters of Life" and the novella "The Ladies' Master" also dream of collecting happiness bit by bit, becoming masters of at least their own lives, protecting it from unceremonious invasion, protecting themselves from attempts to destroy it. But none of the heroes of I. Grekova was born a "little man." Everyone: the ladies' master, the two heroines of The Widow's Steamer, Garusov, and the narrator in The Masters of Life — they are all talented, each in their own way, but none of them managed to overcome the system and reveal their gift. Every time has its own "little people", and it is their stories that become iconic, evoking endless sympathy and respect — those feelings for which real literature exists. About the book• Brilliant sketches of the life of "little people" before and after the war. • Interesting, empathetic characters and lively dialogues. • Immerse yourself in the atmosphere and details of everyday life of the thaw era. • Psychological depth: I. Grekova makes you look closely at her characters, noticing all the character traits, motives of actions. This is a deep narrative that makes you think about the most important life issues.: how to become masters of your own life, how to relate to the compassion of others. • Beautiful figurative language and phrasal manner — the author's unique intonation makes you hear the narrator's voice, which makes reading meaningful and enjoyable. • I. Grekova is the pseudonym of writer and mathematician Elena Sergeevna Wentzel (1907-2002). She was a recognized specialist in the field of applied mathematics, and began publishing in 1957. Her works combine psychology, attention to the "little man" and understanding of the social problems of the Soviet era (bureaucracy, envy, callousness), but always retain the light of hope. • Stylish serial design with an illustration on the cover. The collection "Little Garusov" by I. Grekova is a great opportunity to plunge into the life of previous generations or the nostalgic past. A wonderful book as a gift for readers who love twentieth-century Russian prose, family stories, Soviet classics and the works of Boris Bedny's "Girls", Vilya Lipatov's "And It's All about Him", Vera Panova's "Kruzhilikha", Irina Velembovskaya's "Women" and "The Young Wife", Inna's "A Completely New Wife" Goff, "The Long Road in the Dunes" by Oleg Rudnev, as well as "Married for the First Time" by Pavel Nilin.</t>
  </si>
  <si>
    <t>https://sentrumbookstore.com/upload/iblock/f24/6a2oqrimczzdjstq1he6vaf6ymboat61/9785389333208.jpg</t>
  </si>
  <si>
    <t>Гунель, Лоран</t>
  </si>
  <si>
    <t>Бог всегда путешествует инкогнито</t>
  </si>
  <si>
    <t>Международный бестселлер Лорана Гунеля, вдохновивший на перемены читателей по всему миру, теперь в новом оформлении! Только в России продано более 400 000 экземпляров! Лоран Гунель входит в пятёрку самых популярных беллетристов Франции наряду с Марком Леви и Гийомом Мюссо. Он автор десяти книг, переведённых на сорок языков, специалист по психологии развития личности. Он занимается исследованиями природы человека в Калифорнийском университете (Санта‑Крус), а также руководит различными международными семинарами и консультациями. Представьте: вы на краю пропасти. И в этот судьбоносный момент некий человек спасает вас. Он обещает изменить вашу жизнь, сделать её радостнее и счастливее. Взамен вы даёте обязательство следовать всем его указаниям. Эта книга — отличный выбор, если вы ищете вдохновение и хотите обрести внутреннюю опору: она поможет разобраться, как преодолеть кризис, вернуть контроль над жизнью и начать действовать. В ней переплетаются художественная история и практические идеи о личностном росте — поэтому её ценят и как увлекательный роман, и как книгу для саморазвития. Твёрдая обложка, изящное оформление и компактный формат — прекрасный подарок для поклонников творчества Гунеля, а также для всех тех, кто ищет ответ на самый главный вопрос: как перестать плыть по течению и наконец стать творцом собственной судьбы.</t>
  </si>
  <si>
    <t>Gunel, Laurent</t>
  </si>
  <si>
    <t>God always travels incognito</t>
  </si>
  <si>
    <t>The international bestseller by Laurent Gounel, which inspired readers around the world to change, is now in a new design! More than 400,000 copies have been sold in Russia alone! Laurent Gounelle is one of the five most popular fiction writers in France, along with Marc Levy and Guillaume Musso. He is the author of ten books translated into forty languages, and a specialist in personality development psychology. He is engaged in human nature research at the University of California (Santa Cruz), and also directs various international seminars and consultations. Imagine: you are on the edge of a precipice. And at this fateful moment, a certain person saves you. He promises to change your life, make it more joyful and happier. In return, you commit to follow all of his instructions. This book is a great choice if you are looking for inspiration and want to find inner support: it will help you figure out how to overcome a crisis, regain control of your life and start acting. It intertwines artistic history and practical ideas about personal growth, which is why it is appreciated both as a fascinating novel and as a book for self—development. The hardcover, elegant design and compact format are a wonderful gift for fans of Gunel's work, as well as for all those who are looking for an answer to the most important question: how to stop going with the flow and finally become the creator of their own destiny.</t>
  </si>
  <si>
    <t>https://sentrumbookstore.com/upload/iblock/8da/5vj5q7nv837ye40dxhxmflcr321m23qh/9785389331877.jpg</t>
  </si>
  <si>
    <t>Человек, который хотел быть счастливым</t>
  </si>
  <si>
    <t>От автора международного бестселлера «Бог всегда путешествует инкогнито» — увлекательное путешествие к самому себе и путеводитель к счастью. Каждый человек мечтает обрести счастье. Но порой эта мечта так никогда и не воплощается в жизнь. Нам постоянно мешают какие-то внешние обстоятельства, на первый взгляд непреодолимые. Джулиан, герой романа Лорана Гунеля, молод, здоров, хорош собой и… отчаянно недоволен своей жизнью, хотя объективно ему ничто не мешает быть счастливым. Оказавшись на Бали, он попадает в затерянную среди тропических лесов деревеньку, где знакомится со стариком-целителем по имени Самтьянг. О нём на острове ходят легенды. Мудрый старец врачует не тело, а душу человека. И ему ведома истина, способная изменить весь мир вокруг нас: то, во что мы верим, становится нашей реальностью и определяет нашу жизнь. Книга Лорана Гунеля, входящего в пятёрку самых популярных беллетристов Франции, стала всемирным бестселлером, несколько лет возглавляла топ-листы продаж во Франции и была переведена на двадцать пять языков.</t>
  </si>
  <si>
    <t>The man who wanted to be happy</t>
  </si>
  <si>
    <t>From the author of the international bestseller "God always travels incognito" — a fascinating journey to himself and a guide to happiness. Everyone dreams of finding happiness. But sometimes this dream never comes true. We are constantly hampered by some external circumstances, seemingly insurmountable. Julian, the hero of Laurent Gounelle's novel, is young, healthy, good-looking and ... desperately unhappy with his life, although objectively nothing prevents him from being happy. Once in Bali, he finds himself in a village lost in the rainforest, where he meets an old healer named Samtiang. There are legends about him on the island. A wise elder does not heal the body, but the soul of a person. And he knows the truth that can change the whole world around us: what we believe in becomes our reality and defines our lives. The book by Laurent Gounelle, one of the five most popular French fiction writers, became a worldwide bestseller, led the top sales lists in France for several years and was translated into twenty-five languages.</t>
  </si>
  <si>
    <t>https://sentrumbookstore.com/upload/iblock/bb1/9y5k1cenvspmo7x5f9ln2iz6ikqbvxq9/9785389331884.jpg</t>
  </si>
  <si>
    <t>Гюго, Виктор</t>
  </si>
  <si>
    <t>Ган Исландец</t>
  </si>
  <si>
    <t>Благородный Орденер Гульденлью, сын вице-короля Норвегии, влюбляется в очаровательную Этель — дочь опального министра. Чтобы спасти любимую от неминуемой казни, Орденер решает найти секретные документы, оправдывающие честное имя ее отца. Отважному юноше предстоит проделать долгий путь, преодолеть мрачные крепости и суровые тюрьмы, повстречаться с коварными заговорщиками и благородными бунтовщиками и, наконец, столкнуться с владельцем бумаг — настоящим чудовищем в человеческом обличье, известным под именем Ган Исландец. . «Ган Исландец» — раннее произведение Виктора Гюго: приключенческий роман с элементами романтики, раскрывающий вечные темы любви, чести и борьбы за справедливость. – Виктор Гюго (1802–1885) — великий французский писатель, классик мировой литературы, автор таких шедевров, как «Собор Парижской Богоматери», «Отверженные», «Человек, который смеется». Его произведения отличаются глубиной мысли, яркими образами и драматизмом сюжетов. – В центре повествования — благородный Орденер Гульденлью, сын вице‑короля Норвегии. Ради спасения возлюбленной, Этель, он отправляется в опасное путешествие: ему предстоит преодолеть множество испытаний, столкнуться с коварством и предательством, а также встретиться лицом к лицу с загадочным и пугающим Ганом Исландцем. – Роман погружает в атмосферу средневековой Европы с ее мрачными замками, заговорами и борьбой за правду. История Орденера показывает, на что готов пойти человек ради любви и справедливости. – Издание в твердой обложке, вошедшее в серию «Зарубежная классика» — коллекцию выдающихся произведений мировой литературы в узнаваемом элегантном оформлении. Перевод с французского выполнен Анной Александровной Соколовой (Исаковой).</t>
  </si>
  <si>
    <t>Зарубежная классика</t>
  </si>
  <si>
    <t>Hugo, Victor</t>
  </si>
  <si>
    <t>Gan is an Icelander</t>
  </si>
  <si>
    <t>Noble Ordener Gulden, the son of the Viceroy of Norway, falls in love with the charming Ethel, the daughter of a disgraced minister. To save his beloved from imminent execution, the Order decides to find secret documents justifying the honest name of her father. The brave young man has to travel a long way, overcome gloomy fortresses and harsh prisons, meet with insidious conspirators and noble rebels, and finally encounter the owner of the papers — a real monster in human form, known as Gun the Icelander. . "Gan the Icelander" is an early work by Victor Hugo: an adventure novel with elements of romance, revealing eternal themes of love, honor and the struggle for justice.  Victor Hugo (1802-1885) was a great French writer, a classic of world literature, the author of such masterpieces as Notre Dame de Paris, Les Miserables, and The Man Who Laughs. His works are distinguished by the depth of thought, vivid images and dramatic plots. – In the center of the story is the noble Ordener Gulden, the son of the Viceroy of Norway. In order to save his beloved, Ethel, he embarks on a dangerous journey.: he will have to overcome many challenges, face treachery and betrayal, and also come face to face with the mysterious and frightening Gan Icelander. – The novel immerses in the atmosphere of medieval Europe with its gloomy castles, conspiracies and the struggle for the truth. The history of the Order shows what a man is willing to do for the sake of love and justice. – A hardcover edition included in the "Foreign Classics" series, a collection of outstanding works of world literature in a recognizable and elegant design. Translated from French by Anna Alexandrovna Sokolova (Isakova).</t>
  </si>
  <si>
    <t>https://sentrumbookstore.com/upload/iblock/750/p5iiufqapmm3ckbb5mnsp6t4t37tzeit/9785171856946.jpg</t>
  </si>
  <si>
    <t>Дайрофф, Чарли</t>
  </si>
  <si>
    <t>Одиночество и компания</t>
  </si>
  <si>
    <t>Впервые на русском — глубокий и прочувствованный роман об отношениях между людьми в эпоху распада любых отношений. Ли, блестящей студентке и любимице преподавателей, сулят успешную карьеру в одном из ИТ-гигантов и увлекательные, важные для человечества проекты. Но выходит иначе: Ли оказывается в захолустном, одряхлевшем Нью-Йорке, в никому не известной компании. У компании, впрочем, и впрямь важная миссия: по заданию Правительства она решает проблему одиночества. Ли и ее коллегам предстоит обучить искусственный интеллект быть другом человеку. Люди не знают даже слова «одиночество» — это слишком сложная эмоция, и много лет назад ее вычеркнули из всех словарей в надежде, что вместе со словом исчезнет проблема. Однако одиночество захлестывает мир, с каждым днем случаи множатся, и от работы Ли зависит жизнь людей. ИИ должен получить и обработать как можно больше данных, а для этого Ли, в чьей жизни до сих пор не было ничего, кроме работы, должна пережить как можно больше и как можно скорее. До каких пределов способен дойти человек, привыкший добиваться успеха вопреки всему, если поставить перед ним задачу просто жить на всю катушку?«Одиночество и компания» — дебют Чарли Дайрофф, еще до публикации включенный в многочисленные списки самых ожидаемых книг. Это история об одиночестве, которого мы не сознаем. Это история о дружбе, которой мы не понимаем. Это история о своем пути, который невозможно предугадать. Идеальное чтение для поклонников «Сфера» и «Вместе» Дэйва Эггерса, драма Спайка Джонза «Она» с Хоакином Фениксом и комедии Пейтона Рида «Всегда говори да» с Джимом Керри.</t>
  </si>
  <si>
    <t>Dyroff, Charlie</t>
  </si>
  <si>
    <t>Loneliness and company</t>
  </si>
  <si>
    <t>For the first time in Russian, a deep and heartfelt novel about the relationship between people in the era of the collapse of any relationship. Lee, a brilliant student and favorite of the teachers, promises a successful career in one of the IT giants and exciting, important projects for humanity. But it turns out differently: Lee finds himself in a remote, decrepit New York, in an unknown company. However, the company does have an important mission.: on behalf of the Government, she solves the problem of loneliness. Lee and her colleagues will have to train artificial intelligence to be a friend to humans. People don't even know the word "loneliness" — it's too complicated an emotion, and many years ago it was deleted from all dictionaries in the hope that the problem would disappear with the word. However, loneliness is overwhelming the world, cases are multiplying every day, and people's lives depend on work. AI needs to receive and process as much data as possible, and to do this, Lee, who has had nothing but work in her life so far, needs to experience as much as possible and as soon as possible. To what extent can a person who is accustomed to succeeding against all odds reach if he is given the task of simply living to the fullest?"Loneliness and Company" is the debut of Charlie Dyroff, who was included in numerous lists of the most anticipated books even before publication. This is a story about loneliness, which we are not aware of. This is a story about friendship that we don't understand. This is a story about a journey that is impossible to predict. The perfect read for fans of Dave Eggers' "Sphere" and "Together," Spike Jonze's drama "Her" starring Joaquin Phoenix, and Peyton Reed's comedy "Always Say Yes" starring Jim Carrey.</t>
  </si>
  <si>
    <t>https://sentrumbookstore.com/upload/iblock/84e/vnpwl98ofc027l73sdhcvuabo6ey9csk/9785389261969.jpg</t>
  </si>
  <si>
    <t>Джентиле, Лоренца</t>
  </si>
  <si>
    <t>Вкус счастья в итальянской деревушке</t>
  </si>
  <si>
    <t>Селена застряла в жизни, о которой не мечтала: долги, пустующий ресторан в Милане и чувство, что все пошло не так. Спасаясь от отчаяния, она возвращается в Апулию, в деревушку своего детства, где ее ждут близкие люди и шанс найти свое счастье.</t>
  </si>
  <si>
    <t>Солнечные истории Лоренцы Джентиле</t>
  </si>
  <si>
    <t>Gentile, Lorenza</t>
  </si>
  <si>
    <t>A taste of happiness in an Italian village</t>
  </si>
  <si>
    <t>Selena is stuck in a life she never dreamed of: debts, an empty restaurant in Milan, and the feeling that everything went wrong. Fleeing from despair, she returns to Puglia, to the village of her childhood, where her loved ones are waiting for her and the chance to find her happiness.</t>
  </si>
  <si>
    <t>https://sentrumbookstore.com/upload/iblock/a61/zsihgkcgmoneuyc9j8kw25t0cn4fpoav/9785002810062.jpg</t>
  </si>
  <si>
    <t>Джонсон, Джейн</t>
  </si>
  <si>
    <t>Десятый стежок</t>
  </si>
  <si>
    <t>Старинный фолиант, посвящённый вышивке, — для Джулии Лавэт лишь прощальный подарок бывшего возлюбленного, дорогая безделушка, которую можно поставить на полку и забыть. Но однажды она открывает книгу и находит на полях чьи‑то рукописные строчки. Это дневник девушки, жившей четыре века назад, которую звали Кэтрин. Она была служанкой, вышивальщицей, а затем пленницей берберских пиратов. Страница за страницей Джулия погружается в историю незнакомки. Кэтрин пишет о море и невольничьем рынке, о Марокко и людях, которые её окружают, о любви, которая расцвела там, где, казалось, могла уцелеть только ненависть. А потом случается нечто странное. Судьбы двух разделённых веками женщин начинают переплетаться. Джулия, сама того не желая, идёт по следу Кэтрин. Из туманного Корнуолла — в жаркий Рабат. От собственного разбитого прошлого — к тайне, которую пыталась сохранить чужая рука на пожелтевших страницах. И там, среди базаров и минаретов, в городе, где время течёт иначе, её ждёт не только разгадка древней истории. «Десятый стежок» — роман о потерях и обретениях, о поисках любви и своего места в жизни. Погрузитесь в атмосферный исторический роман с элементами мистики и тайны: переплетение судеб, дневник из прошлого, загадки старинных книг. Идеально для поклонников романов о путешествиях во времени, историй про семейные и личные тайны, книг про Марокко и Корнуолл, про вышивку и забытые ремесла, про любовь вопреки обстоятельствам и поиски себя. Ищете захватывающий роман про связь эпох, про то, как прошлое вторгается в настоящее? «Десятый стежок» увлечёт вас с первой страницы. Бестселлер для любителей исторической прозы, женской прозы и интригующих сюжетов, где каждая строчка дневника — новая загадка.</t>
  </si>
  <si>
    <t>Терра инкогнита</t>
  </si>
  <si>
    <t>Johnson, Jane</t>
  </si>
  <si>
    <t>The tenth stitch</t>
  </si>
  <si>
    <t>The antique embroidery folio is for Julia Lavat only a parting gift from a former lover, an expensive trinket that can be put on the shelf and forgotten. But one day she opens the book and finds someone's handwritten lines in the margins. This is the diary of a girl who lived four centuries ago, whose name was Catherine. She was a maid, an embroiderer, and then a prisoner of Barbary pirates. Page by page, Julia delves into the story of a stranger. Catherine writes about the sea and the slave market, about Morocco and the people who surround her, about love that blossomed where it seemed only hatred could survive. And then something strange happens. The fates of two women separated by centuries begin to intertwine. Julia, unwittingly, follows Catherine's trail. From foggy Cornwall to hot Rabat. From my own shattered past to the secret that someone else's hand was trying to preserve on the yellowed pages. And there, among the bazaars and minarets, in a city where time flows differently, she will find not only the solution to ancient history. "The Tenth Stitch" is a novel about losses and gains, about the search for love and one's place in life. Immerse yourself in an atmospheric historical novel with elements of mysticism and mystery: intertwining destinies, a diary from the past, and the mysteries of ancient books. Ideal for fans of time travel novels, stories about family and personal secrets, books about Morocco and Cornwall, about embroidery and forgotten crafts, about love despite circumstances and the search for oneself. Are you looking for an exciting novel about the connection of epochs, about how the past invades the present? "The Tenth Stitch" will captivate you from the first page. A bestseller for fans of historical prose, women's prose and intriguing plots, where every line of the diary is a new mystery.</t>
  </si>
  <si>
    <t>https://sentrumbookstore.com/upload/iblock/f97/ytwgz3w7q7xi0qmy8x6n82j83390tyno/9785389295650.jpg</t>
  </si>
  <si>
    <t>Дидион, Джоан</t>
  </si>
  <si>
    <t>Записи для Джона</t>
  </si>
  <si>
    <t>В ноябре 1999 года Джоан Дидион стала посещать психиатра, потому что, как писала она подруге, для ее семьи “последние несколько лет были тяжкими”. Она вела дневник для своего мужа Джона Грегори Данна, где подробно описывала беседы с врачом. Речь шла о депрессии, тревоге, чувстве вины и о сложнейших отношениях с дочерью, Кинтаной. Кроме того, у Дидион все чаще случались затяжные периоды, когда она не могла работать. Обсуждалось и ее детство — недопонимание, отсутствие контакта с матерью и отцом, рано возникшее ощущение надвигающихся катастроф. Эти записи — удивительно честный отчет, и мы видим тестороны Дидион, которые не были никому известны, но перед нами, безусловно, она — мучающая себя вопросами, но решительно отправившаяся в столь болезненное для себя путешествие. . Книга, открывающая фигуру культовой американской писательницы с новой стороны. – Образует трилогию со знаменитыми мемуарами Дидион «Год магического мышления» и «Синие ночи». – Осмысление личного опыта, полного тревоги и желания обрести контроль над жизнью. – Для интересующихся психологией и ценителей искренности в искусстве.</t>
  </si>
  <si>
    <t>Didion, Joan</t>
  </si>
  <si>
    <t>Recordings for John</t>
  </si>
  <si>
    <t>In November 1999, Joan Didion began seeing a psychiatrist because, as she wrote to a friend, “the last few years have been difficult for her family.” She kept a diary for her husband John Gregory Dunn, where she described in detail the conversations with the doctor. It was about depression, anxiety, guilt, and a complicated relationship with his daughter, Quintana. In addition, Didion increasingly had prolonged periods when she could not work. Her childhood was also discussed — misunderstandings, lack of contact with her mother and father, an early feeling of impending disasters. These notes are a surprisingly honest account, and we see Didion's self—defense, which was unknown to anyone, but before us, of course, she is tormenting herself with questions, but resolutely embarked on such a painful journey for herself. . A book that reveals the figure of the iconic American writer from a new perspective. – Forms a trilogy with Didion's famous memoirs "The Year of Magical Thinking" and "Blue Nights". – Comprehension of personal experience, full of anxiety and desire to gain control over life. – For those interested in psychology and connoisseurs of sincerity in art.</t>
  </si>
  <si>
    <t>https://sentrumbookstore.com/upload/iblock/93c/axpu09sgc0beujd1uj4vm1plhzphlp3y/9785171777548.jpg</t>
  </si>
  <si>
    <t>Довлатов, Сергей</t>
  </si>
  <si>
    <t>Такими словами не бросаются</t>
  </si>
  <si>
    <t>Сборник афоризмов Сергея Довлатова — одного из самых популярных русских писателей ХХ века, чьи книги («Зона», «Заповедник», «Наши», «Иностранка», «Чемодан» и др. ) любимы уже несколькими поколениями читателей. Поисковые запросы вроде «цитаты Довлатова», «афоризмы Сергея Довлатова» и «крылатые фразы Довлатова» подтверждают устойчивый интерес аудитории к лаконичным и глубоким высказываниям писателя. Довлатов создал оригинальный, неповторимый стиль, сочетающий внешнюю лёгкость повествования, лаконичность, лиризм и подлинно философскую глубину. Отточенность и смысловая наполненность каждой фразы придают его произведениям афористичность — неудивительно, что пользователи регулярно ищут «лучшие цитаты Сергея Довлатова» или «знаменитые фразы Довлатова». Многие цитаты из его повестей и рассказов легко запоминаются, становясь крылатыми выражениями. Неподражаемый юмор, зачастую основанный на парадоксе, сочетание смешного и трагического — качества, неизменно присущие прозе Сергея Довлатова. Именно эти особенности делают актуальными запросы «юмор Довлатова в цитатах», «смешные цитаты Сергея Довлатова» и «парадоксы в прозе Довлатова». В этом издании собраны цитаты из его произведений и публицистики — в том числе те, что чаще всего цитируют в соцсетях и ищут в интернете по запросам «цитаты из книг Довлатова» и «афоризмы из произведений Довлатова». Прекрасный подарок для всех любителей современной литературы — по любому поводу, к любому празднику.</t>
  </si>
  <si>
    <t>Классики на каждый день</t>
  </si>
  <si>
    <t>Dovlatov, Sergey</t>
  </si>
  <si>
    <t>Such words are not thrown around</t>
  </si>
  <si>
    <t>A collection of aphorisms by Sergei Dovlatov, one of the most popular Russian writers of the twentieth century, whose books ("Zone", "Reserve", "Ours", "Foreigner", "Suitcase", etc.) have been loved by several generations of readers. Search queries like "quotes from Dovlatov," "aphorisms of Sergei Dovlatov," and "Dovlatov's catchphrases" confirm the audience's sustained interest in the writer's concise and profound statements. Dovlatov created an original, inimitable style that combines the external lightness of narration, conciseness, lyricism and truly philosophical depth. The precision and semantic content of each phrase give his works an aphoristic quality — it is not surprising that users regularly search for "Sergey Dovlatov's best quotes" or "famous phrases of Dovlatov." Many quotes from his novels and short stories are easy to remember, becoming catch phrases. Inimitable humor, often based on a paradox, a combination of the ridiculous and the tragic are qualities invariably inherent in Sergei Dovlatov's prose. It is these features that make the queries "Dovlatov's humor in quotations", "funny quotes by Sergei Dovlatov" and "paradoxes in Dovlatov's prose" relevant. This edition contains quotes from his works and journalism, including those that are most often quoted on social networks and searched on the Internet for "quotes from Dovlatov's books" and "aphorisms from Dovlatov's works." A wonderful gift for all lovers of modern literature — for any occasion, for any holiday.</t>
  </si>
  <si>
    <t>https://sentrumbookstore.com/upload/iblock/79b/j4la6qbgkyv05brcouvnp7wrsc66kc3p/9785389321403.jpg</t>
  </si>
  <si>
    <t>Донсик, Ким</t>
  </si>
  <si>
    <t>Университет демонов. Роман, покоривший сердца более 300 000 читателей</t>
  </si>
  <si>
    <t>Человек способен оправдать что угодно, если назвать это любовью, успехом или мечтой. В аду находится древний университет, где изучают самый важный предмет — «Как сделать человека несчастным». Пока одни демоны придумывают примитивные соблазны, трое студентов решают действовать радикально: подарить людям именно то, о чем они мечтают больше всего. Неуверенный парень получает способность вычислять шансы на любовь и постепенно превращает отношения в циничную игру с процентами и чужими чувствами. Офисный сотрудник подсаживается на дьявольское казино, где ставкой становится смерть. А влиятельный бизнесмен ради бессмертия готов буквально украсть чужую жизнь. «Университет демонов» — мрачный, азартный роман о том, как легко человек оправдывает собственное моральное падение, если награда кажется слишком заманчивой. И о том, что настоящий ад начинается вовсе не после смерти.</t>
  </si>
  <si>
    <t>Healing stories. Светлые книги для темных дней</t>
  </si>
  <si>
    <t>Dongsik, Kim</t>
  </si>
  <si>
    <t>The University of Demons. A novel that won the hearts of more than 300,000 readers</t>
  </si>
  <si>
    <t>A person can justify anything, if you call it love, success, or a dream. There is an ancient university in hell where they study the most important subject — "How to make a person unhappy." While some demons come up with primitive temptations, three students decide to act radically: to give people exactly what they dream of most. An insecure guy gets the ability to calculate the chances of love and gradually turns the relationship into a cynical game with interest and other people's feelings. An office employee gets hooked on a diabolical casino, where the bet is death. And an influential businessman is ready to literally steal someone else's life for the sake of immortality. "University of Demons" is a dark, gambling novel about how easily a person justifies his own moral downfall if the reward seems too tempting. And that the real hell does not begin after death at all.</t>
  </si>
  <si>
    <t>https://sentrumbookstore.com/upload/iblock/a13/tg15qbg66z9lcu23yk3nsm09cpsdlz7h/9785042379543.jpg</t>
  </si>
  <si>
    <t>Дюсс, Карстен</t>
  </si>
  <si>
    <t>Убивать осознанно на краю земли</t>
  </si>
  <si>
    <t>Третья часть международного цикла-бестселлера немецкой звезды селф-хелп триллеров Карстена Дюсса. Уникальный микс комедийного триллера и руководства по саморазвитию, который точно научит вас сохранять спокойствие и осознанность в любой ситуации. Главное — не берите пример с главного героя и используйте предложенные советы с осторожностью и исключительно в мирных целях!Управлять двумя мафиозными кланами — та ещё задачка, но Бьорн Димель с ней успешно справляется. Теперь у него есть всё: криминальная империя, стабильный доход и даже образцово-показательные отношения с бывшей женой. Нет только одного — понимания, зачем ему всё это нужно. Кризис среднего возраста и наставления доверенного духовного гуру Йошки Брайтнера толкают Бьорна на отчаянный шаг — паломничество по Пути Святого Иакова. В конце концов, что может быть лучше для поиска себя, чем долгие прогулки вдали от суеты и семейных обязанностей? Оказывается, практически всё. Бьорн Димель отправляется в Испанию, чтобы ответить на три простых вопроса о смысле жизни. Однако, когда его попутчики начинают гибнуть с тревожной регулярностью, ему приходится искать ответы на совсем другие вопросы: кто открыл на него охоту и как устранить угрозу, прежде чем его паломничество трагически оборвётся на самом краю света?Встаньте на (местами опасный) путь просветления вместе с Бьорном, образ которого в недавнем сериале «Убивать осознанно», возглавившем вершину горячей десятки Netflix Global Top, великолепно воплотил популярный немецкий актёр Том Шиллинг. Премьера второго сезона состоялась в мае 2026 года! Настоящий праздник для поклонников историй в духе сериалов «Декстер», «Во все тяжкие», «Жизнь как приговор», «Рипли», а также тех, кому недостаёт спокойствия и старой доброй осознанности.</t>
  </si>
  <si>
    <t>Dyuss, Karsten</t>
  </si>
  <si>
    <t>To kill deliberately on the edge of the earth</t>
  </si>
  <si>
    <t>The third part of the international bestselling series by German self-help thriller star Carsten Dyussa. A unique mix of a comedy thriller and a self-development guide that will definitely teach you how to stay calm and mindful in any situation. The main thing is not to take an example from the main character and use the suggested tips with caution and exclusively for peaceful purposes!Managing two mafia clans is still a challenge, but Bjorn Dimel successfully copes with it. Now he has everything: a criminal empire, a stable income, and even an exemplary relationship with his ex-wife. There is only one thing missing — understanding why he needs all this. A midlife crisis and the guidance of a trusted spiritual guru, Joscha Breitner, push Bjorn to take a desperate step — a pilgrimage along the Path of St. James. After all, what better way to find yourself than taking long walks away from the hustle and bustle of family responsibilities? It turns out that almost everything. Bjorn Diemel travels to Spain to answer three simple questions about the meaning of life. However, when his fellow travelers begin to die with alarming regularity, he has to look for answers to completely different questions.: who started the hunt for him and how to eliminate the threat before his pilgrimage tragically ends at the very edge of the world?Embark on the (sometimes dangerous) path of enlightenment with Bjorn, whose image in the recent series "Killing Deliberately", which topped the top ten of the Netflix Global Top, was perfectly embodied by the popular German actor Tom Schilling. The second season premiered in May 2026! A real celebration for fans of stories in the spirit of the TV series "Dexter", "Breaking Bad", "Life as a sentence", "Ripley", as well as those who lack calmness and good old-fashioned awareness.</t>
  </si>
  <si>
    <t>https://sentrumbookstore.com/upload/iblock/7b9/it9y6s38nshhnsx79xdcbgw1zx2v5qrz/9785389277281.jpg</t>
  </si>
  <si>
    <t>Инудзюн</t>
  </si>
  <si>
    <t>Жду тебя на безлюдной станции</t>
  </si>
  <si>
    <t>Трогательные истории об утрате, прощании, любви и надежде в хилинг-романе в новеллах «Жду тебя на безлюдной станции» от популярного японского автора Инудзюна. Это случается в ясные дни, когда безоблачное небо окрашивается в цвета заката. Если сесть на скамью для собраний и искренне подумать о том, с кем хотел бы встретиться, этот человек приедет на закатном поезде. У каждого из нас есть человек, которого больше никогда не увидишь, хотя этого хотелось бы больше всего на свете. Мама. Папа. Брат или сестра. Старый друг. Первая любовь. Что изменилось бы, будь у нас возможность поговорить с ними в последний раз?Этот роман в новеллах расскажет о таких разных гранях любви, потери, горя и прощения. О семейных трагедиях и бытовых драмах. Детях, родителях, любовниках и друзьях. Под одной обложкой собрались рассказы о судьбах совершенно разных людей: юных и пожилых, девушек и юношей, которым когда-то довелось пережить смерть близкого, а потом — услышать легенду о безлюдной станции Сунзда. Но главное, это истории, в которых никогда не умирает надежда, потому что ее привозит откуда-то издалека закатный поезд. О книге• Исцеляющая азиатская проза: роман, дающий надежду любому даже в самые трудные• Калейдоскоп героев всех возрастов с разными болями и трагедиями — и непременно со счастливым концом. • Неповторимая атмосфера и культурные особенности современной Японии. • Красивая твердая обложка с авторской иллюстрацией. • Инудзюн — популярный японский автор трогательных романтических и young adult книг, а также комедийной манги Teppen!!!, обладатель нескольких локальных литературных наград. Хилинг-роман «Жду тебя на безлюдной станции» — идеальная книга в подарок любителям азиатской литературы, современной японской прозы и таких уютных книг, как «Куриный бульон для души», «Странный магазин пластинок в Пунчжиндоне», «Шоколадная лавка чудес», «Добро пожаловать в Книжный в Хюнамдоне», «Цветочная лавка на перекрестке судеб» и других хитов Кореи и Японии.</t>
  </si>
  <si>
    <t>Имена. Зарубежная проза</t>
  </si>
  <si>
    <t>Inujun</t>
  </si>
  <si>
    <t>I'm waiting for you at the deserted station.</t>
  </si>
  <si>
    <t>Touching stories about loss, farewell, love and hope in the healing novel in the short stories "Waiting for you at a deserted station" by the popular Japanese author Inujun. This happens on clear days, when the cloudless sky turns into the colors of sunset. If you sit on a meeting bench and sincerely think about who you would like to meet, that person will arrive on the sunset train. Each of us has a person whom we will never see again, although we would like this more than anything in the world. Mom. Dad. A brother or sister. An old friend. First love. What would have changed if we had had the opportunity to talk to them one last time?This novel in short stories will tell about such different facets of love, loss, grief and forgiveness. About family tragedies and domestic dramas. Children, parents, lovers and friends. Under one cover, there are stories about the fates of completely different people: young and old, girls and boys who once had to experience the death of a loved one, and then heard the legend of the deserted Sunzda station. But most importantly, these are stories in which hope never dies, because it is brought from somewhere far away by a sunset train. About the book• Healing Asian Prose: A novel that gives hope to anyone, even in the most difficult times• A kaleidoscope of heroes of all ages with different pains and tragedies — and certainly with a happy ending. • The unique atmosphere and cultural features of modern Japan. • Beautiful hardcover with author's illustration.  Inujun is a popular Japanese author of touching romantic and young adult books, as well as the comedy manga Teppen!!!, winner of several local literary awards. The healing novel "Waiting for you at a deserted station" is an ideal book as a gift for lovers of Asian literature, modern Japanese prose and such cozy books as "Chicken soup for the Soul", "Strange record Store in Punjindong", "Chocolate Shop of Wonders", "Welcome to the Bookstore in Hyunamdong", "Flower a shop at the crossroads of destinies" and other hits from Korea and Japan.</t>
  </si>
  <si>
    <t>https://sentrumbookstore.com/upload/iblock/3df/ozpf997noy5331dnufduw42dxlfov27q/9785389299245.jpg</t>
  </si>
  <si>
    <t>Кайс, Софья</t>
  </si>
  <si>
    <t>Людопарк</t>
  </si>
  <si>
    <t>Все мы хотя бы раз были в зоопарке и наверняка задумывались над тем, каково животным жить в неволе. Людопарк — место, полное ужаса и мерзости, где за решеткой находятся не звери, а люди. Посетителям интересно только одно — посмотреть на голые тела и удивительную способность ходить на двух ногах. Удастся ли главному герою выбраться оттуда живым? Или же звери его съедят, как и остальных непригодных людей?. .</t>
  </si>
  <si>
    <t>Kais, Sofia</t>
  </si>
  <si>
    <t>Ludopark</t>
  </si>
  <si>
    <t>We've all been to the zoo at least once and have probably wondered what it's like for animals to live in captivity. The ludopark is a place full of horror and abomination, where there are not animals behind bars, but people. Visitors are only interested in one thing — to look at naked bodies and the amazing ability to walk on two legs. Will the main character manage to get out of there alive? Or will the animals eat him, like the rest of the unfit people?</t>
  </si>
  <si>
    <t>https://sentrumbookstore.com/upload/iblock/c59/dvrkjemkwbtjr2qlci8fsluumw6nc776/9785600048287.jpg</t>
  </si>
  <si>
    <t>Корелли, Мария</t>
  </si>
  <si>
    <t>Роман о двух мирах</t>
  </si>
  <si>
    <t>Молодая талантливая пианистка, страдающая от тяжелой депрессии и нервного истощения, по совету врача уезжает из Лондона в Канны. Там она встречает итальянского художника Рафаэлло Челлини, обладающего почти мистическим пониманием искусства и тайны цвета. Он говорит о том, кто может ей помочь, но путь к исцелению потребует от нее переосмысления всего, что она, как ей казалось, знала о самой реальности. Главная героиня едет в Париж, знакомится с загадочным целителем и мистиком Гелиобасом. Она проходит через экзотическое лечение, визионерские сны, которые постепенно исцеляют ее душу и тело. Переживая духовное пробуждение, она видит небесные видения, раскрывает тайны загробной жизни и открывает для себя любовь, которая выходит за пределы физического мира. Произведение сочетает в себе романтику, мистицизм и раннюю научную фантастику. Также Гелиобас появляется ещё в двух романах Марии Корелли — «Ардаф» и «Душа Лилит». Новая серия классики для поклонников «Магистраль. Главный тренд» в твердой обложке. Безупречность стиля, лаконичность, тактильные материалы, цветные форзацы, рисунок на обрезе.</t>
  </si>
  <si>
    <t>Магистраль. Коллекция</t>
  </si>
  <si>
    <t>Corelli, Maria</t>
  </si>
  <si>
    <t>A novel about two worlds</t>
  </si>
  <si>
    <t>A young talented pianist suffering from severe depression and nervous exhaustion is leaving London for Cannes on the advice of a doctor. There she meets the Italian artist Raffaello Cellini, who has an almost mystical understanding of art and the mystery of color. He talks about who can help her, but the path to healing will require her to rethink everything she thought she knew about reality itself. The main character goes to Paris, meets the mysterious healer and mystic Heliobas. She goes through exotic treatments, visionary dreams that gradually heal her soul and body. Experiencing a spiritual awakening, she sees heavenly visions, reveals the secrets of the afterlife, and discovers a love that transcends the physical world. The work combines romance, mysticism and early science fiction. Heliobas also appears in two more novels by Maria Corelli — "Ardaf" and "The Soul of Lilith". A new series of classics for fans of "Highway. The main trend" in hardcover. Impeccable style, conciseness, tactile materials, colored flyleafs, edged pattern.</t>
  </si>
  <si>
    <t>https://sentrumbookstore.com/upload/iblock/146/rcpkuzscm5cuinm8hymlg0joqczg08dq/9785042362903.jpg</t>
  </si>
  <si>
    <t>Купер, Джеймс</t>
  </si>
  <si>
    <t>Последний из могикан</t>
  </si>
  <si>
    <t>. . . 1757 год. Бушующая в Европе Семилетняя война добралась и до американских колоний. Власти обеих враждующих держав — и Англии, и Франции — используют в боевых действиях обманутых или подкупленных индейцев, проживающих на их территориях. Льется кровь. Гибнут и солдаты, и мирные колонисты — женщины, старики, дети. В этих условиях Натти Бампо, по прозвищу Соколиный Глаз, Чингачгуку и их спутникам предстоит совершить практически невозможное — безопасно доставить к отцу, британскому полковнику, двух красавиц-сестер, Кору и Алису. . .</t>
  </si>
  <si>
    <t>Лучшая мировая классика</t>
  </si>
  <si>
    <t>Cooper, James</t>
  </si>
  <si>
    <t>The Last of the Mohicans</t>
  </si>
  <si>
    <t>. . . . 1757. The Seven Years' War raging in Europe reached the American colonies. The authorities of both warring powers — both England and France — use deceived or bribed Indians living in their territories in military operations. Blood is pouring out. Soldiers and peaceful colonists are dying — women, the elderly, and children. In these conditions, Natty Bumpo, nicknamed Hawkeye, Chingachgook and their companions will have to accomplish the almost impossible — safely deliver two beautiful sisters, Cora and Alice, to their father, the British colonel.</t>
  </si>
  <si>
    <t>https://sentrumbookstore.com/upload/iblock/a0d/9m2dwz0kq2e14rfcdhr4kbriec7gg03b/9785171869205.jpg</t>
  </si>
  <si>
    <t>Лаврова, Людмила</t>
  </si>
  <si>
    <t>Хранители</t>
  </si>
  <si>
    <t>О мужчинах редко говорят по-настоящему честно. О том, как тяжело им бывает. О страхе, одиночестве, потерях, ответственности, которую приходится нести молча на своих плечах. О моментах, когда сил почти не осталось, но нужно идти дальше — ради семьи, детей, любимых, ради тех, кто рядом. "Хранители" — это сборник пронзительных жизненных историй о мужчинах с непростыми судьбами. Каждый из них проходит свой путь через боль, предательство, утраты, ошибки и тяжелые испытания. Но несмотря ни на что, они не теряют главного: достоинства, внутреннего стержня и способности быть опорой для своих любимых. Это книга не о героях без страха и слабости. Это книга о настоящих людях. О мужчинах, которые умеют держать слово, брать ответственность, оставаться опорой и находить свет даже в самые темные времена. Настоящая сила мужчины — в умении оставаться человеком.</t>
  </si>
  <si>
    <t>Лидер Рунета</t>
  </si>
  <si>
    <t>Lavrova, Lyudmila</t>
  </si>
  <si>
    <t>The Keepers</t>
  </si>
  <si>
    <t>Men are rarely spoken about honestly. About how hard it can be for them. About fear, loneliness, loss, responsibility that you have to bear silently on your shoulders. About the moments when there is almost no strength left, but you need to move on — for the sake of family, children, loved ones, for the sake of those who are nearby. "The Guardians" is a collection of poignant life stories about men with difficult destinies. Each of them goes their own way through pain, betrayal, loss, mistakes and hardships. But no matter what, they do not lose the main thing: dignity, inner core and the ability to be a support for their loved ones. This book is not about heroes without fear and weakness. This is a book about real people. It's about men who know how to keep their word, take responsibility, remain supportive, and find light even in the darkest of times. A man's real strength lies in his ability to remain human.</t>
  </si>
  <si>
    <t>https://sentrumbookstore.com/upload/iblock/9ed/3kzamf78g5dw3z0lmb7v2cxgbw7iqoes/9785171792985.jpg</t>
  </si>
  <si>
    <t>Лалами, Лайла</t>
  </si>
  <si>
    <t>Другие американцы</t>
  </si>
  <si>
    <t>По мере того как персонажи рассказывают свои истории, мы узнаём, какие связи существуют между ними — несмотря на расовые и религиозные различия, социальное неравенство и культурные барьеры — роман о том, как общество справляется с многообразием и конфликтами. А когда раскрывается, что на самом деле произошло с Дриссом Геррауи, старые тайны выходят наружу, обнажая лицемерие и скрытые проблемы благополучного на вид американского городка — актуально для читателей, интересующихся критикой современного общества. И, наперекор всему, дают начало новой любви — история любви, которая рождается среди боли и противоречий, для тех, кто ценит эмоционально насыщенные сюжеты. Мощный роман от финалистки Пулитцеровской премии, автора «Мемуаров мавра», совмещает семейную сагу, детектив и историю любви — универсальный выбор для широкой аудитории: поклонников драмы, расследований и трогательных человеческих историй. На фоне сложной картины противоречий и проблем, существующих в американском обществе, — книга о социальной напряжённости, идентичности и поиске общего языка между разными мирами. Впервые на русском языке.</t>
  </si>
  <si>
    <t>Lalami, Laila</t>
  </si>
  <si>
    <t>Other Americans</t>
  </si>
  <si>
    <t>As the characters tell their stories, we discover the connections that exist between them—despite racial and religious differences, social inequality, and cultural barriers —the novel is about how society copes with diversity and conflict. And when it is revealed what really happened to Driss Guerraoui, old secrets come out, exposing the hypocrisy and hidden problems of a prosperous—looking American town - relevant for readers interested in criticizing modern society. And, despite everything, they give rise to a new love — a love story that is born amidst pain and contradictions, for those who appreciate emotionally intense plots. A powerful novel from the Pulitzer Prize finalist, author of Memoirs of the Moor, combines a family saga, a detective story and a love story — a universal choice for a wide audience: fans of drama, investigations and touching human stories. Against the background of a complex picture of contradictions and problems existing in American society, the book is about social tension, identity and the search for a common language between different worlds. For the first time in Russian.</t>
  </si>
  <si>
    <t>https://sentrumbookstore.com/upload/iblock/d9f/wdef96wya7lbobv88vdjbfrh01fw180d/9785389284609.jpg</t>
  </si>
  <si>
    <t>Лимонов, Эдуард</t>
  </si>
  <si>
    <t>Зелёное удостоверение епископа, сложенное вдвое: Стихотворения</t>
  </si>
  <si>
    <t>«Зелёное удостоверение епископа, сложенное вдвое» — последняя книга стихов Эдуарда Лимонова, составленная автором, но не опубликованная при его жизни. «Это книга прощания Эдуарда Лимонова с жизнью. Книга, которая приходит к читателю через несколько лет после его смерти. Здесь, как у него всегда, всё живое: странные повороты фраз, магия неожиданных образов, пронзительная точность неправильности. &amp;lt;…&amp;gt; Собрание изысканных, пёстрых, необыкновенных стихотворений, самые сильные из которых, по‑моему, самые простые — стихи приговорённого к смерти. В жизни он прятал от всех слабость и страдание, но как никто был откровенен о себе в литературе. Это книга с последними признаниями, конец долгой исповеди русского писателя». — Сергей Шаргунов</t>
  </si>
  <si>
    <t>Лимонов.Избранное</t>
  </si>
  <si>
    <t>Limonov, Edward</t>
  </si>
  <si>
    <t>Green Bishop's certificate folded in half: Poems</t>
  </si>
  <si>
    <t>"The bishop's Green Certificate folded in Half" is the last book of poetry by Eduard Limonov, compiled by the author but not published during his lifetime. "This is the book of Eduard Limonov's farewell to life. A book that comes to the reader a few years after his death. Here, as always, everything is alive: the strange turns of phrases, the magic of unexpected images, the piercing precision of wrongness. &amp;amp;lt;...&amp;amp;gt; A collection of exquisite, colorful, extraordinary poems, the most powerful of which, in my opinion, the simplest are the poems of a condemned man. In life, he hid his weakness and suffering from everyone, but like no one else, he was open about himself in literature. This is a book with the last confessions, the end of a long confession by a Russian writer." — Sergey Shargunov</t>
  </si>
  <si>
    <t>https://sentrumbookstore.com/upload/iblock/2b5/jsm4gn7tcjs3na1ojin2hbmx9to7mm3c/9785002721085.jpg</t>
  </si>
  <si>
    <t>Лондон, Джек</t>
  </si>
  <si>
    <t>Путешествие на "Снарке"</t>
  </si>
  <si>
    <t>Джек Лондон прожил короткую, но крайне насыщенную жизнь — скитался по Америке, занимался устричным пиратством в заливе Сан-Франциско, искал золото на Аляске, ходил по южным морям… Полученный опыт лег в основу множества произведений писателя, в том числе вошедших в данное издание повестей: автобиографической "Путешествие на "Снарке" и приключенческой "Путешествие на "Ослепительном". . Две яркие повести Джека Лондона под одной обложкой: автобиографическое «Путешествие на „Снарке“» и приключенческое «Путешествие на „Ослепительном“». – Джек Лондон (1876–1916) — один из самых известных американских писателей и неутомимый искатель приключений: он скитался по Америке, занимался устричным пиратством в заливе Сан‑Франциско, искал золото на Аляске и ходил по южным морям. Весь этот опыт стал фундаментом его прозы. – Книга погружает в атмосферу дальних плаваний: читатель оказывается на палубе яхты, ощущает соленый ветер и проходит через множество испытаний — от поломок судна до суровых условий тропиков. – Произведения сочетают документальную точность и художественность: в них есть и бытовые детали, и захватывающие приключения, и морская романтика. – Издание в твердой обложке в серии «Зарубежная классика» — коллекции выдающихся произведений мировой литературы в узнаваемом элегантном оформлении.</t>
  </si>
  <si>
    <t>London, Jack</t>
  </si>
  <si>
    <t>A trip on the "Snark"</t>
  </si>
  <si>
    <t>Jack London lived a short but extremely eventful life — he roamed America, engaged in oyster piracy in San Francisco Bay, searched for gold in Alaska, sailed the South Seas ... The experience gained formed the basis of many of the writer's works, including the novels included in this edition: the autobiographical "Voyage on the Snark" and the adventure "A trip on the Dazzling. . Two vivid novels by Jack London under one cover: the autobiographical "Journey on the Snark" and the adventure "Journey on the Dazzling". – Jack London (1876-1916) — one of the most famous American writers and a tireless adventurer: he roamed America, engaged in oyster piracy in San Francisco Bay, searched for gold in Alaska and sailed the South Seas. All this experience became the foundation of his prose. – The book immerses in the atmosphere of long—distance voyages: the reader finds himself on the deck of a yacht, feels the salty wind and goes through many trials - from ship breakdowns to the harsh conditions of the tropics. – The works combine documentary accuracy and artistry: they contain everyday details, exciting adventures, and sea romance. – A hardcover edition in the series "Foreign Classics" — collections of outstanding works of world literature in a recognizable elegant design.</t>
  </si>
  <si>
    <t>https://sentrumbookstore.com/upload/iblock/3c7/tv2wqob8mfz0iqpd6b2c26vcdjgipy0s/9785171878948.jpg</t>
  </si>
  <si>
    <t>Мазуряк, Наталья</t>
  </si>
  <si>
    <t>Перекрестья</t>
  </si>
  <si>
    <t>Человечество умеет лечить — и уничтожать. Молиться — и проклинать. Создавать красоту — и разрушать великое. И часто на высшем суде звучит холодный итог: урок не усвоен…«Перекрестья» — современные философские притчи о выборе, который кажется мелочью, но незаметно сдвигает целые судьбы. Отдельные истории складываются в живую мозаику: то смешную, то страшную, то щемяще светлую — и затягивают в мир, так похожий на наш, но будто подчиненный более сложным законам. «Перекрестья» — книга о том, что все в нашем мире взаимосвязано. И о том, что иногда одна капля добра в Чаше Решений способна изменить все.</t>
  </si>
  <si>
    <t>Mazuryak, Natalia</t>
  </si>
  <si>
    <t>The Crosshairs</t>
  </si>
  <si>
    <t>Humanity knows how to heal — and destroy. To pray and to curse. To create beauty is to destroy the great. And often a cold conclusion is heard at the supreme court: the lesson has not been learned... "Crosshairs" are modern philosophical parables about a choice that seems like a small thing, but imperceptibly shifts whole destinies. Individual stories form a living mosaic: sometimes funny, sometimes scary, sometimes painfully bright — and are drawn into a world so similar to ours, but as if subject to more complex laws. "Crosshairs" is a book about how everything in our world is interconnected. And that sometimes one drop of goodness in a Bowl of Decisions can change everything.</t>
  </si>
  <si>
    <t>https://sentrumbookstore.com/upload/iblock/7ed/dq7qvwemhtxd36n0wmcf29bhobd6aobb/9785600052550.jpg</t>
  </si>
  <si>
    <t>Маккормик, Патрисия</t>
  </si>
  <si>
    <t>Голос тишины</t>
  </si>
  <si>
    <t>Это история о преодолении травмы, обретении голоса и борьбе с опасным для жизни недугом. Ещё один роман в серии «Эмоцио» издательства «Азбука» — настоящий бестселлер о внутренней борьбе и поиске себя, который не оставит равнодушным ни одного поклонника психологической прозы. У пятнадцатилетней Кэлли нет друзей, её брат болен, связь с матерью очень непрочна, а отца она уже не видела много недель — и у них есть общий секрет. А ещё у Кэлли есть всепоглощающая, связывающая по рукам и ногам боль, которую она старается заглушить разными способами. Сейчас Кэлли в «Море и пихты» — реабилитационном центре, где полно других девчонок со своими «затруднениями». Кэлли не желает иметь с ними ничего общего. Она ни с кем не желает иметь ничего общего. Она не разговаривает. Совсем не разговаривает. Не может вымолвить ни слова. Но молчание не продлится вечно…Патрисия Маккормик написала завораживающую в своей искренности историю — пронзительный роман о взрослении и исцелении, о том, как научиться снова доверять миру. Это книга о преодолении травмы и о силе, порой разрушительной, которая живёт в каждом из нас. Идеальный выбор для тех, кто ищет глубокие эмоциональные истории, современную молодёжную прозу и сильные сюжеты о внутренней борьбе.</t>
  </si>
  <si>
    <t>Азбука-Аттикус; Азбука</t>
  </si>
  <si>
    <t>McCormick, Patricia</t>
  </si>
  <si>
    <t>The Voice of Silence</t>
  </si>
  <si>
    <t>This is a story about overcoming trauma, finding a voice, and dealing with a life-threatening illness. Another novel in the "Emozio" series published by ABC is a real bestseller about the inner struggle and the search for oneself, which will not leave any fan of psychological prose indifferent. Fifteen—year-old Callie has no friends, her brother is ill, her relationship with her mother is very fragile, and she has not seen her father for many weeks - and they share a secret. Callie also has an all-consuming, binding pain that she tries to numb in various ways. Callie is currently at the Sea and Fir, a rehabilitation center full of other girls with their own "difficulties." Callie wants nothing to do with them. She wants nothing to do with anyone. She doesn't talk. He doesn't talk at all. He can't say a word. But the silence won't last forever.…Patricia McCormick has written a story that is mesmerizing in its sincerity — a poignant novel about growing up and healing, about learning to trust the world again. This is a book about overcoming trauma and about the power, sometimes destructive, that lives in each of us. It is an ideal choice for those who are looking for deep emotional stories, modern youth prose and strong stories about inner struggle.</t>
  </si>
  <si>
    <t>https://sentrumbookstore.com/upload/iblock/359/9d2o4zb2uzb3pprciskye7zhik4pd7ea/9785389330511.jpg</t>
  </si>
  <si>
    <t>Мариенгоф, Анатолий</t>
  </si>
  <si>
    <t>Роман без вранья</t>
  </si>
  <si>
    <t>"Роман без вранья" - труд, одним из центральных героев которого стал Сергей Есенин - лучший друг и соратник Мариенгофа, фигура, без которой немыслима русская литература XX века. Это не просто мемуарная проза, это книга о настоящих, живых людях, о жизни целого поколения поэтов и писателей, творивших в эпоху судьбоносных для России перемен. Это честная и искренняя история о настоящей дружбе и предательстве, мире артистов и писателей, любви к родине. . . В сборник также вошли произведения "Мой век, моя молодость, мои друзья и подруги" и "Без фигового листочка". . Мемуары Анатолия Мариенгофа, в центре которых — жизнь и творчество Сергея Есенина, лучшего друга и соратника автора, а также одна из ключевых фигур русской литературы ХХ века. – Анатолий Мариенгоф (1897–1962) — выдающийся русский поэт‑имажинист, прозаик, драматург, мемуарист и искусствовед. Произведения автора, вошедшие в золотой фонд классической русской литературы XX века, стали доступны отечественному читателю лишь в конце 1980‑х годов. – Книга раскрывает жизнь целого поколения поэтов и писателей, творивших в эпоху судьбоносных для России перемен. Читатель попадает в атмосферу Серебряного века: ощущает дух артистической богемы, становится свидетелем творческих поисков и идейных столкновений той эпохи. – Помимо заглавного произведения, в сборник вошли работы «Мой век, моя молодость, мои друзья и подруги» и «Без фигового листочка» — они дополняют картину эпохи и раскрывают разные грани творчества Мариенгофа и его современников. – «Роман без вранья» — это честная и искренняя история о дружбе и предательстве, любви к Родине, творческих муках и радостях, о людях, чьи имена навсегда вписаны в историю русской культуры. – Книга входит в серию «Русская классика» — коллекцию знаковых произведений отечественной литературы. Издание в переплете с узнаваемым элегантным оформлением.</t>
  </si>
  <si>
    <t>Русская классика</t>
  </si>
  <si>
    <t>Marienhof, Anatoly</t>
  </si>
  <si>
    <t>A novel without lies</t>
  </si>
  <si>
    <t>"A Novel without Lies" is a work in which Sergei Yesenin, Marienhof's best friend and colleague, a figure without whom Russian literature of the 20th century is unthinkable, became one of the central characters. This is not just memoir prose, it is a book about real, living people, about the life of a whole generation of poets and writers who created during the era of crucial changes for Russia. This is an honest and sincere story about true friendship and betrayal, the world of artists and writers, and love for the motherland. . . The collection also includes the works "My Century, my Youth, my friends and girlfriends" and "Without a Fig Leaf". . Memoirs by Anatoly Marienhof, which focuses on the life and work of Sergei Yesenin, the author's best friend and colleague, as well as one of the key figures of twentieth—century Russian literature.  Anatoly Marienhof (1897-1962) was an outstanding Russian imagist poet, novelist, playwright, memoirist, and art critic. The author's works, which were included in the golden fund of classical Russian literature of the 20th century, became available to the Russian reader only in the late 1980s. – The book reveals the life of a whole generation of poets and writers who worked in the era of crucial changes for Russia. The reader gets into the atmosphere of the Silver Age: feels the spirit of artistic bohemia, becomes a witness to the creative quest and ideological clashes of that era. – In addition to the title work, the collection includes the works "My century, my youth, my friends and girlfriends" and "Without a fig leaf" — they complement the picture of the era and reveal different facets of the work of Marienhof and his contemporaries. – "A Novel without lies" is an honest and sincere story about friendship and betrayal, love for the Motherland, creative torments and joys, about people whose names are forever inscribed in the history of Russian culture. – The book is part of the Russian Classics series, a collection of iconic works of Russian literature. The edition is bound with a recognizable elegant design.</t>
  </si>
  <si>
    <t>https://sentrumbookstore.com/upload/iblock/676/48nzw2872036652wbjd0txfs41r3c0cu/9785171792299.jpg</t>
  </si>
  <si>
    <t>Мартин, Маделин</t>
  </si>
  <si>
    <t>Тайное книжное общество</t>
  </si>
  <si>
    <t>Лондон, 1895 год. Три женщины, каждая из которых оказывается поневоле связана выгодным браком, получают таинственное приглашение на послеобеденное чаепитие в доме затворницы леди Даксбери. Они попадают в тайное книжное сообщество, где могут обрести свободу и смелость изменить свои жизни. Элеонора Кларк, преданная мать, задыхающаяся под тиранией мужа. Роза Вартон, американская "долларовая принцесса", пытающаяся удержаться в рамках аристократической жены. Лавиния Кавендиш, молодая женщина с художественным складом ума, связанная опасной семейной тайной. Всех их привлекает загадочная леди Даксбери, трижды овдовевшая графиня, по слухам, убившая мужей. Дружба позволит им не только изменить себя, но и раскрыть опасные секреты, от которых зависит будущее. . История о женской дружбе, силе и взаимовыручке, способной изменить жизнь. – Уютная атмосфера Англии XIX века, достоверные описания быта и обычаев аристократов Англии 19 века, атмосферная история с детективными и мистическими нотками и вайбом приемов Высшего общества. – Новинка серии «Уютный книжный» — книги о книгах и тех героях, жизнь которых так или иначе связана с книгами. Идеально для уютного вечера!– Маделин Мартин — автор исторических романов и исторических любовных романов, чьи книги вошли в списки бестселлеров «Нью-Йорк таймс», а также получили международное признание.</t>
  </si>
  <si>
    <t>Уютный книжный</t>
  </si>
  <si>
    <t>Martin, Madeline</t>
  </si>
  <si>
    <t>The Secret Book Society</t>
  </si>
  <si>
    <t>London, 1895. Three women, each of whom is involuntarily bound by an advantageous marriage, receive a mysterious invitation to an afternoon tea party at the house of the reclusive Lady Duxbury. They find themselves in a secret book community where they can find freedom and the courage to change their lives. Eleanor Clark, a devoted mother suffocating under her husband's tyranny. Rosa Wharton, the American "dollar princess", trying to stay within the framework of an aristocratic wife. Lavinia Cavendish, a young woman with an artistic mindset, bound by a dangerous family secret. They are all attracted to the mysterious Lady Duxbury, a thrice-widowed countess who is rumored to have killed her husbands. Friendship will allow them not only to change themselves, but also to reveal dangerous secrets on which the future depends. . A story about female friendship, strength and mutual help that can change a life. – The cozy atmosphere of 19th-century England, authentic descriptions of the life and customs of 19th-century English aristocrats, an atmospheric story with detective and mystical notes and a vibe of High Society techniques. – The novelty of the Cozy Book series is books about books and those characters whose lives are somehow connected with books. Perfect for a cozy evening!– Madeline Martin is an author of historical novels and historical romance novels, whose books have been on the New York Times bestseller lists and have also gained international recognition.</t>
  </si>
  <si>
    <t>https://sentrumbookstore.com/upload/iblock/430/2f9c60kapunm6nz32yxixknhfov0wuec/9785171840648.jpg</t>
  </si>
  <si>
    <t>Матье, Николя</t>
  </si>
  <si>
    <t>Коннемара</t>
  </si>
  <si>
    <t>«Коннемара» — откровенный роман о несбывшихся мечтах, вторых шансах, любви и цене успеха от Николя Матье, лауреата Гонкуровской премии и автора «И дети их после них». Название романа пахнет торфом и влажной травой, звучит в элитных бизнес-школах, на сельских свадьбах, в молодежных ночных клубах и на тихих семейных застольях. Все потому, что во Франции песню Мишеля Сарду об озерах Коннемары знают если не все, то очень многие. И герои романа не исключение. Элен скоро сорок. Родившись в маленьком городе на востоке Франции, она усердно трудилась, чтобы оставить провинцию и построить жизнь, достойную глянцевых журналов, которые она читала подростком. Однако теперь, когда у нее, кажется, есть все — муж, две дочери, успешная карьера и огромный дом, — она чувствует себя неудовлетворенной, словно годы жизни прошли зря. Кристофу недавно исполнилось сорок, и он никогда не покидал маленький городок, в котором рос. Он уже не так красив, как раньше, разведен, живет в родительском доме, развлекается, устраивая нелепые выходки с друзьями, продает собачий корм и лелеет мечту играть в хоккей, прямо как в шестнадцать лет, когда он был школьной звездой. Казалось бы, полный провал, однако Кристоф уверен, что все еще впереди. Их роман — беспощадно актуальная, откровенная, пропитанная меланхолией, надеждой и яростью история о любви. Но не только о ней пишет Матье: на страницах книги обретает голос не одно поколение французов. Единой песней звучат их крик, смех, плач, шепот, стон. О книге• История любви без романтических иллюзий как повод для откровенного разговора о природе страсти, памяти, опыте, несбывшихся мечтах и цене принятых решений. • Масштабный экскурс в культуру и быт жителей современной Франции и Франции 1990-х и взгляд на жизнь разных социальных слоев. • Автор смело рассуждает на волнующие социальные темы: семейные и любовные проблемы, выгорание, карьера, отношения родителей и детей, смерть и многое другое. • Герои романа — интересные и многогранные персонажи, далекие от идеала, со знакомыми сомнениями, ошибками и психологическими конфликтами. • «Коннемара» была экранизирована в 2025 году режиссером Алексом Лютцем. Премьера фильма состоялась на Каннском кинофестивале. • Николя Матье — французский писатель, лауреат Гонкуровской премии за роман «И дети их после них». • Стильное оформление, отсылающее к бунтарскому граффити, твердый переплет с покрытием софт-тач. Книга «Коннемара» — великолепный образец современной французской литературы, психологический роман, который отлично подойдет как книга в подарок любителю такой социальной современной прозы и романов взросления, как «Велнесс» Нейтана Хилла, «Память девушки» и «Обыкновенная страсть. Стыд» Анни Эрно, «Второе место» Рейчел Каск, трилогии «Детство», «Юность», «Зависимость» Тове Дитлевсен, «Серотонин» Мишеля Уэльбека.</t>
  </si>
  <si>
    <t>Mathieu, Nicolas</t>
  </si>
  <si>
    <t>Connemara</t>
  </si>
  <si>
    <t>"Connemara" is a frank novel about unfulfilled dreams, second chances, love and the price of success from Nicolas Mathieu, winner of the Goncourt Prize and author of "And their children after them." The novel's title smells of peat and wet grass, and is heard in elite business schools, rural weddings, youth nightclubs, and quiet family gatherings. That's because in France, Michel Sardou's song about the Connemara Lakes is known, if not by everyone, then by a lot of people. And the characters of the novel are no exception. Helen is almost forty. Born in a small town in eastern France, she worked hard to leave the provinces and build a life worthy of the glossy magazines she read as a teenager. However, now that she seems to have everything — a husband, two daughters, a successful career and a huge house —she feels dissatisfied, as if the years of her life have been in vain. Christophe recently turned forty, and he never left the small town where he grew up. He is no longer as handsome as he used to be, divorced, living in his parents' house, having fun, arranging ridiculous antics with friends, selling dog food and cherishing the dream of playing hockey, just like when he was sixteen, when he was a school star. It would seem to be a complete failure, but Christophe is sure that everything is still ahead. Their novel is a ruthlessly topical, frank, melancholy, hopeful and furious love story. But Mathieu doesn't just write about her: more than one generation of Frenchmen finds their voice on the pages of the book. Their screams, laughter, crying, whispers, and groans are a single song. About the book• A love story without romantic illusions as an excuse for a frank conversation about the nature of passion, memory, experience, unfulfilled dreams and the cost of decisions. • A large-scale excursion into the culture and way of life of the inhabitants of modern France and France in the 1990s and a look at the life of different social strata. • The author boldly discusses social issues of concern: family and love problems, burnout, career, parent-child relationships, death, and more.  The characters of the novel are interesting and multifaceted characters, far from ideal, with familiar doubts, mistakes and psychological conflicts. • Connemara was filmed in 2025 by director Alex Lutz. The film premiered at the Cannes Film Festival.  Nicolas Mathieu is a French writer, winner of the Goncourt Prize for the novel "And their children after them." • Stylish design, referring to rebellious graffiti, hardcover with soft-touch coating. The book "Connemara" is a magnificent example of modern French literature, a psychological novel that is perfect as a gift book for lovers of such modern social prose and novels of growing up as "Wellness" by Nathan Hill, "Memory of a Girl" and "Ordinary Passion. Shame" by Annie Erno, "Second Place" by Rachel Kask, trilogies "Childhood", "Youth", "Addiction" by Tove Ditlevsen, "Serotonin" by Michel Houellebecq.</t>
  </si>
  <si>
    <t>https://sentrumbookstore.com/upload/iblock/6bb/stfacjx8paekgo535ykd8tsynqxjoflg/9785389293632.jpg</t>
  </si>
  <si>
    <t>Нестерова, Н., Воронцова, Т.</t>
  </si>
  <si>
    <t>Невесты в погонах</t>
  </si>
  <si>
    <t>Три женщины, три подруги, три судьбы. В чем-то похожие, а в чем-то очень разные. В непростое для страны послевоенное время Светлана, Елена и Тамара едут работать в Вюнсдорф, группу советских войск в Германии. Случайное знакомство в поезде с тремя молодыми офицерами оказывается судьбоносным, и спустя время в "закрытом городе", как называют немцы советский военный гарнизон, появляются еще три супружеские пары. Но не всё безоблачно в жизни подруг, и выйти замуж за профессионального военного, оказывается, не значит быть за мужем, как за каменной стеной. Не оправдавшиеся ожидания, ревность, боль потери, страх перед будущим — как наперекор всему этому обрести душевное равновесие и личное счастье? Каждая выбирает свой способ, свой путь, но кому из них повезет?. . . Последний роман Натальи Нестеровой, созданный в соавторстве с писательницей Татьяной Воронцовой. – Идейное продолжение «Жребия праведных грешниц» — культовой семейной саги, суммарный тираж которой превысил 350 000 экземпляров. – Наталья Нестерова — автор популярнейших житейских бестселлеров «Уравнение со всеми известными», «Позвони в мою дверь», «Бабушка на сносях» и др. Общий тираж романов — свыше семи миллионов экземпляров. – Серия «Любовь земная. Истории Натальи Нестеровой». Читайте также: «Воспитание мальчиков», «Жребий праведных грешниц», «Обратный ход часов».</t>
  </si>
  <si>
    <t>Любовь земная. Истории Натальи Нестеровой</t>
  </si>
  <si>
    <t>Nesterova, N., Vorontsova, T.</t>
  </si>
  <si>
    <t>Brides in uniform</t>
  </si>
  <si>
    <t>Three women, three girlfriends, three destinies. In some ways they are similar, but in some ways they are very different. In the difficult post-war period for the country, Svetlana, Elena and Tamara go to work in Wünsdorf, a group of Soviet troops in Germany. A chance acquaintance on a train with three young officers turns out to be fateful, and after a while three more married couples appear in the "closed city", as the Germans call the Soviet military garrison. But not everything is rosy in the lives of friends, and marrying a professional military man, it turns out, does not mean being behind her husband, like behind a stone wall. Unfulfilled expectations, jealousy, pain of loss, fear of the future — how to find peace of mind and personal happiness in spite of all this? Everyone chooses their own way, their own path, but which one of them will be lucky?. . . Natalia Nesterova's latest novel, created in collaboration with the writer Tatiana Vorontsova. – The ideological continuation of "The Lot of Righteous Sinners", a cult family saga, the total circulation of which exceeded 350,000 copies. – Natalia Nesterova is the author of the most popular everyday bestsellers "The Equation with all the known ones", "Ring my doorbell", "Grandma is pregnant", etc. The total circulation of the novels is over seven million copies. – The series "Earthly Love. The stories of Natalia Nesterova". Read also: "The upbringing of boys", "The Lot of righteous sinners", "The clock is turning back".</t>
  </si>
  <si>
    <t>https://sentrumbookstore.com/upload/iblock/9be/0bry2r5zlv8f8lap2x48s61advfm3fed/9785171806644.jpg</t>
  </si>
  <si>
    <t>Оруэлл, Джордж</t>
  </si>
  <si>
    <t>Скотный двор. Вечные истории</t>
  </si>
  <si>
    <t>Животные Господского Двора свергают хозяина фермы и создают общество, где все равны. Но постепенно новые лидеры переписывают правила, а обещания превращаются в ложь. . . Не приведет ли освобождение к новой тирании?</t>
  </si>
  <si>
    <t>Вечные истории</t>
  </si>
  <si>
    <t>Orwell, George</t>
  </si>
  <si>
    <t>The barnyard. Eternal stories</t>
  </si>
  <si>
    <t>The animals of the Manor's Yard overthrow the owner of the farm and create a society where everyone is equal. But gradually, new leaders are rewriting the rules, and promises are turning into lies. . . Will liberation lead to a new tyranny?</t>
  </si>
  <si>
    <t>https://sentrumbookstore.com/upload/iblock/5e1/6agtz4q1s0avlcijof3juv569kzfpzfg/9785002508235.jpg</t>
  </si>
  <si>
    <t>Остен, Джейн</t>
  </si>
  <si>
    <t>Нортенгерское аббатство</t>
  </si>
  <si>
    <t>По приглашению друзей юная и миловидная Кэтрин Морланд приезжает погостить в приморский город Бат. Впервые надолго оставив многочисленных родных, Кэтрин поначалу страдает от одиночества, но очень скоро внимание девушки привлекает загадочный мистер Тилни, вместе с отцом, сестрой и старшим братом живущий в мрачном готическом родовом имении, известном как Нортенгерское аббатство. Романтично настроенная Кэтрин живо представляет, что стены аббатства хранят жуткую тайну…Первое из подготовленных к публикации произведение Джейн Остен было издано лишь после смерти писательницы, но с тех пор роман неоднократно переиздавался, дважды экранизировался и по праву занял место в ряду выдающихся произведений английской литературы. В этом издании "Нортенгерское аббатство" впервые публикуется в новом переводе. . «Нортенгерское аббатство» — один из ранних романов английской писательницы Джейн Остен в новом переводе Д. Н. Целовальниковой. – Первая книга Остен, подготовленная к публикации, но увидевшая свет лишь после смерти автора; она сочетает в себе черты пародии на готический роман и психологической прозы о взрослении. – В центре сюжета — Кэтрин, романтично настроенная девушка, которая, оказавшись в Бате, увлекается загадочным мистером Тилни и вскоре попадает в мрачное Нортенгерское аббатство: ее воображение тут же рисует жуткие тайны за каждой дверью, но действительность оказывается куда ироничнее. – Читатель наблюдает за взрослением героини: Кэтрин учится отличать книжные фантазии от действительности, видеть людей без романтических иллюзий и доверять собственному суждению. – Джейн Остен (1775–1817) — великая английская писательница, одна из родоначальниц классического женского романа. Ее творчество отличают предельная искренность, глубина психологических портретов и фирменный английский юмор. – Издание в серии «Neoclassic проза» в качественном переплете с атмосферным оформлением станет достойным украшением книжной полки.</t>
  </si>
  <si>
    <t>Neoclassic проза</t>
  </si>
  <si>
    <t>Austen, Jane</t>
  </si>
  <si>
    <t>Northanger Abbey</t>
  </si>
  <si>
    <t>At the invitation of friends, the young and pretty Catherine Morland comes to stay in the seaside town of Bath. Having left numerous relatives for the first time for a long time, Catherine initially suffers from loneliness, but very soon the girl's attention is attracted by the mysterious Mr. Tilney, who, along with his father, sister and older brother, lives in a gloomy Gothic family estate known as Northanger Abbey. Romantically inclined Catherine vividly imagines that the walls of the abbey keep a terrible secret.…The first of Jane Austen's works prepared for publication was published only after the writer's death, but since then the novel has been republished several times, filmed twice and rightfully occupied a place among the outstanding works of English literature. In this edition, "Northanger Abbey" is published for the first time in a new translation. . Northanger Abbey is one of the early novels by the English writer Jane Austen in a new translation by D. N. Tselovalnikova. – Austen's first book, prepared for publication, but published only after the author's death; it combines the features of a parody of a Gothic novel and psychological prose about growing up. – The plot centers on Catherine, a romantically inclined girl who, once in Bath, becomes attracted to the mysterious Mr. Tilney and soon finds herself in the gloomy Northanger Abbey: her imagination immediately draws creepy secrets behind every door, but reality turns out to be much more ironic. – The reader watches the heroine grow up: Catherine learns to distinguish book fantasies from reality, to see people without romantic illusions and to trust her own judgment. – Jane Austen (1775-1817) was a great English writer, one of the founders of the classic women's novel. Her work is distinguished by the utmost sincerity, depth of psychological portraits and trademark English humor. – An edition in the Neoclassic Prose series in a high-quality binding with an atmospheric design will become a worthy decoration of the bookshelf.</t>
  </si>
  <si>
    <t>https://sentrumbookstore.com/upload/iblock/212/zb7aklrv2xngyvvhpr6r3jfs41npxycc/9785171882754.jpg</t>
  </si>
  <si>
    <t>Павич, Милорад</t>
  </si>
  <si>
    <t>Ящик для письменных принадлежностей</t>
  </si>
  <si>
    <t>Милорад Павич — сербский прозаик, которого критики окрестили первым писателем XXI столетия. В его произведениях магический реализм переплетается с гипертекстуальностью, позволяющей читателю влиять на сюжет. История «Ящика для письменных принадлежностей» начинается в момент окончания. Внутри ящика — в открытках, объявлении, рецепте, рукописи и фотографии — запечатлена непростая история любви двух неординарных личностей. Она умеет читать запахи и дважды покупает совершенно бесплатно самую дорогую шубу в Париже. Он ищет девушку с женской версией «Хазарского словаря» и забывает родной язык за семь уроков. Их отношения измеряются любовными часами, которые отсчитывают длительность любовного акта. Иногда одна или несколько капель времени падают вместе, иногда одна капля любовного времени крупнее, а следующая мельче. . . Это рассказ без слов о том, что такое любовь. В романе две концовки, одну из которых можно открыть, перейдя по QR-коду. Книги, которые могут вам понравиться:- «Вино из одуванчиков» Рэя Брэдбери- «Книжный вор» Маркуса Зусака- «Над пропастью во ржи» Дж. Д. Сэлинджера- «Цветы для Элджернона» Дэниела Киза- «Десять негритят» Агаты Кристи- «Коллекционер» Джона Фаулза- «Шоколад» Джоанн Харрис.</t>
  </si>
  <si>
    <t>Всемирная литература (новое оформление)</t>
  </si>
  <si>
    <t>Pavic, Milorad</t>
  </si>
  <si>
    <t>A drawer for writing materials</t>
  </si>
  <si>
    <t>Milorad Pavic is a Serbian novelist, whom critics have dubbed the first writer of the 21st century. In his works, magical realism is intertwined with hypertextuality, allowing the reader to influence the plot. The story of the "Writing Supplies Drawer" begins at the end. Inside the box — in postcards, advertisements, recipes, manuscripts and photographs — a complicated love story of two extraordinary personalities is captured. She can read scents and twice buys the most expensive fur coat in Paris for free. He is looking for a girl with a female version of the "Khazar Dictionary" and forgets his native language in seven lessons. Their relationship is measured by the love clock, which counts the duration of the love act. Sometimes one or more drops of time fall together, sometimes one drop of love time is larger and the next is smaller. . . This is a story without words about what love is. The novel has two endings, one of which can be opened by clicking on the QR code. Books that you might like:- "Dandelion Wine" by Ray Bradbury - "The Book Thief" by Marcus Zusak - "The Catcher in the Rye" by J. D. Salinger - "Flowers for Algernon" by Daniel Keyes - "Ten Little Niggers" by Agatha Christie- "The Collector" by John Fowles- "Chocolate" by Joanne Harris.</t>
  </si>
  <si>
    <t>https://sentrumbookstore.com/upload/iblock/bc4/xklctqhkt28nywba42m8r4tuykik3sze/9785042300578.jpg</t>
  </si>
  <si>
    <t>Памук, Орхан</t>
  </si>
  <si>
    <t>Музей Невинности</t>
  </si>
  <si>
    <t>В Музее Невинности собраны предметы, которые способны рассказать свою особую историю: коробок спичек, карманный фонарик, потерянная сережка… Проходя по его залам, читатель незаметно погружается в атмосферу любви и печали, столь характерную для творчества Орхана Памука. В основу его романа «Музей Невинности» положена история отношений между отпрыском состоятельной семьи, стоящим на пороге выгодной помолвки, и неожиданно встреченной им подругой детства; история, бережно хранимая в особом музее, созданном «не для того, чтобы ходить по нему и смотреть на вещи, а для того, чтобы чувствовать и жить». В 2026 году на платформе Нетфликс вышел одноименный сериал, снятый по роману Орхана Памука. Главные роли исполнили звезды турецкого кино Селахаттин Пашалы и Энвер Хусреволу. Один из лучших турецких романов о любви, легший в основу сериала от Нетфликс!Орхан Памук один из самых известных современных турецких писателей, лауреат Нобелевской премии по литературе (2006). Его книги переведены на десятки языков, а творчество стало мостом между восточной и западной культурами. Автор знаменитых книг «Имя мне — Красный», «Музей невинности», «Снег», «Белая крепость».</t>
  </si>
  <si>
    <t>Азбука/бестселлер</t>
  </si>
  <si>
    <t>Pamuk, Orhan</t>
  </si>
  <si>
    <t>Museum of Innocence</t>
  </si>
  <si>
    <t>The Museum of Innocence contains objects that can tell their own special story: a box of matches, a pocket flashlight, a lost earring.… Passing through its halls, the reader is imperceptibly immersed in the atmosphere of love and sadness, so characteristic of Orhan Pamuk's work. His novel The Museum of Innocence is based on the story of the relationship between the scion of a wealthy family, who is on the verge of a lucrative engagement, and a childhood friend he unexpectedly met; a story carefully preserved in a special museum created "not to walk around and look at things, but to feel and live."". In 2026, a series of the same name based on the novel by Orhan Pamuk was released on the Netflix platform. The main roles were played by Turkish film stars Selahattin Pashaly and Enver Husrevolu. One of the best Turkish love novels, which formed the basis of the Netflix series!Orhan Pamuk is one of the most famous modern Turkish writers, winner of the Nobel Prize in Literature (2006). His books have been translated into dozens of languages, and his work has become a bridge between Eastern and Western cultures. He is the author of the famous books "My name is Red", "Museum of Innocence", "Snow", "White Fortress".</t>
  </si>
  <si>
    <t>https://sentrumbookstore.com/upload/iblock/1db/64g3f5wrfv4l9mqh8ed21wjtcg38bkld/9785389329584.jpg</t>
  </si>
  <si>
    <t>Поссе, Абель</t>
  </si>
  <si>
    <t>Райские псы</t>
  </si>
  <si>
    <t>Абель Поссе (1934–2023) — аргентинский писатель и дипломат. Автор романов, переведенных на шестнадцать языков. Роман “Райские псы” (1983) был удостоен высшей литературной награды Латинской Америки — премии им. Р. Гальегоса. Это рассказ об открытии Америки Христофором Колумбом, но Поссе смотрит на далекие события через призму магического реализма, вводя в текст поэтические, фантастические и сюрреалистические элементы, игру масок, из‑под которых выглядывают лица знаковых персонажей разных эпох. Автор отказывается от пресловутой “реконструкции событий”, считая более важным то, что никогда не попадает в официальные документы и хроники, служа истинным двигателем великих деяний. Такую роль играют в романе два гениальных юнца, соединенных великой любовью, — Католические короли Фердинанд и Изабелла, без помощи которых не открыл бы новые земли Христофор Колумб, иудей и католик, герой и работорговец, пророк и алчный искатель золота, воплотивший в себе все противоречия, свойственные западному человеку.</t>
  </si>
  <si>
    <t>Posse, Abel</t>
  </si>
  <si>
    <t>The Dogs of Paradise</t>
  </si>
  <si>
    <t>Abel Posse (1934-2023) was an Argentine writer and diplomat. He is the author of novels translated into sixteen languages. The novel “Dogs of Paradise" (1983) was awarded the highest literary award in Latin America — the R. Gallegos Prize. This is a story about the discovery of America by Christopher Columbus, but Posse looks at distant events through the prism of magical realism, introducing poetic, fantastic and surreal elements into the text, a game of masks from under which the faces of iconic characters from different eras peek out. The author refuses the notorious “reconstruction of events”, considering it more important that it never gets into official documents and chronicles, serving as the true engine of great deeds. This role is played in the novel by two brilliant young men united by great love — the Catholic kings Ferdinand and Isabella, without whose help Christopher Columbus, a Jew and a Catholic, a hero and a slave trader, a prophet and an avid gold seeker, who embodied all the contradictions inherent in a Westerner, would not have discovered new lands.</t>
  </si>
  <si>
    <t>https://sentrumbookstore.com/upload/iblock/f15/fr10thkuhtgfly0qctmi22y51b28mjfe/9785171757298.jpg</t>
  </si>
  <si>
    <t>Ролингс, Марджори</t>
  </si>
  <si>
    <t>Сверстники</t>
  </si>
  <si>
    <t>Глухие леса Флориды, 1870‑е годы. Болота, сосны, гремучие змеи и медведи. Дожди, которые могут идти неделями, и засухи, способные сжечь все посевы. Здесь, на клочке земли, отвоёванном у дикой природы, который семья Бакстеров называет «Островом», живёт двенадцатилетний Джоди. Его мир — работа от рассвета до заката и редкие вечера, когда уставший отец рассказывает истории у очага…Это книга о взрослении, о суровой правде быта американских фермеров‑скваттеров и о настоящей мужской дружбе между отцом и сыном. Но главное — это трогательная история любви двух сверстников: мальчика, которому не хватает брата и товарища, и осиротевшего оленёнка, которого Джоди выкармливает и растит как самого близкого друга. Здесь нет места лжи, нет хеппи‑энда, волшебного спасения в последнюю секунду… Есть только жестокая правда природы: если хочешь жить — убивай. Если любишь — отпускай. И иногда то, что ты любишь больше всего на свете, должно умереть, чтобы ты сам выжил. Именно за эту правдивость и щемящую трогательность произведение высоко оценил Эрнест Хемингуэй, а в 1939 году оно было удостоено Пулитцеровской премии.</t>
  </si>
  <si>
    <t>Rawlings, Marjorie</t>
  </si>
  <si>
    <t>Peers</t>
  </si>
  <si>
    <t>The backwoods of Florida, 1870s. Swamps, pine trees, rattlesnakes and bears. Rains that can last for weeks, and droughts that can burn all crops. Twelve-year-old Jody lives here on a piece of land reclaimed from the wild, which the Baxter family calls "The Island." His world consists of working from dawn to dusk and rare evenings when a tired father tells stories by the hearth.…This is a book about growing up, about the harsh truth of the life of American squatter farmers and about the true male friendship between father and son. But the main thing is a touching love story of two peers: a boy who lacks a brother and companion, and an orphaned fawn, whom Jody feeds and raises as her closest friend. There is no place for lies, no happy ending, no last‑second magic escape... there is only the cruel truth of nature: if you want to live, kill. If you love, let go. And sometimes what you love most in the world has to die in order for you to survive. It was for this truthfulness and poignant touching that Ernest Hemingway highly appreciated the work, and in 1939 it was awarded the Pulitzer Prize.</t>
  </si>
  <si>
    <t>https://sentrumbookstore.com/upload/iblock/17d/7wxql83us52lc4a7h5v44th46zixof20/9785389327870.jpg</t>
  </si>
  <si>
    <t>Роллинс, Джеймс</t>
  </si>
  <si>
    <t>Не верь никому</t>
  </si>
  <si>
    <t>ДОЛГОЖДАННЫЙ ВНЕСЕРИЙНЫЙ РОМАН АВТОРА. ТРИЛЛЕР В СТИЛЕ ДЭНА БРАУНА. Знание — это великое благо. До тех пор пока оно не попадет в плохие руки…Расследование жуткого убийства профессора Эксетерского университета приводит к поразительному выводу: преступники м его собственные студенты, изучающие историю колдовства и спиритизма. В частности, улики указывают на американку Шерин Карр. Перед смертью профессор сунул ей в руки старинный манускрипт — зашифрованный рукописный дневник знаменитого оккультиста графа де Сен-Жермена. Он умолял ее сохранить этот текст, предостерегая: «Не верьте никому». Но Шерин не обойтись без помощи друзей. Каждый из них силен в своем аспекте знаний, и вместе они создают отчаянную команду хранителей… О том, что эти студенты невиновны, знают только они сами. Преследуемые правоохранительными органами и могущественной организацией под названием «Братство», друзья вынуждены бежать. В смертельно опасной погоне по Европе — от лондонского Тауэра до парижских замков и крепости в итальянских Альпах — Шерин должна разгадать истинную тайну, скрытую в тексте Сен-Жермена. Тайну, которая отправит ее и остальных сквозь историю — и к одной из величайших загадок мира, сокрытой у самых корней западной цивилизации. Ее открытие может навсегда изменить человечество. Дело за малым: для начала постараться остаться в живых…Джеймс Роллинс — самый продаваемый автор приключенческих триллеров, создатель многочисленных бестселлеров №1 по версии «New York Times», разошедшихся по всему миру тиражом 20 миллионов экземпляров и переведенных на 40 языков. _________________________________________________________________«Роллинс — это то, что получается, если поместить Дэна Брауна и Майкла Крайтона в адронный коллайдер». — New York Times«Роллинс — безусловный лидер в том жанре художественной литературы, где сюжет строится на современном научном поиске тайных истин в останках погибших цивилизаций». — Wall Street Journal«Такие романы никто не пишет лучше Роллинса». — Ли Чайлд.</t>
  </si>
  <si>
    <t>Книга-загадка, книга-бестселлер</t>
  </si>
  <si>
    <t>Rollins, James</t>
  </si>
  <si>
    <t>Don't trust anyone.</t>
  </si>
  <si>
    <t>THE LONG-AWAITED OFF-SERIES NOVEL BY THE AUTHOR. A THRILLER IN THE STYLE OF DAN BROWN. Knowledge is a great blessing. As long as it doesn't fall into the wrong hands.…The investigation into the gruesome murder of a professor at the University of Exeter leads to a startling conclusion: the perpetrators are his own students studying the history of witchcraft and spiritualism. In particular, the evidence points to the American Sherin Carr. Before her death, the professor thrust into her hands an ancient manuscript — the encrypted handwritten diary of the famous occultist Count de Saint-Germain. He begged her to keep this text, warning her: "Don't trust anyone." But Sherin can't do without the help of her friends. Each of them is strong in their own aspect of knowledge, and together they create a desperate team of guardians.… Only they themselves know that these students are innocent. Pursued by law enforcement agencies and a powerful organization called the Brotherhood, the friends are forced to flee. In a deadly chase across Europe — from the Tower of London to Parisian castles and a fortress in the Italian Alps — Sherin must unravel the true mystery hidden in the text of Saint-Germain. A secret that will send her and the others through history—and to one of the world's greatest mysteries, hidden at the very roots of Western civilization. Her discovery could change humanity forever. It's a small matter: first of all, try to stay alive... James Rollins is the best—selling author of adventure thrillers, the creator of numerous New York Times No. 1 bestsellers, which have sold 20 million copies worldwide and have been translated into 40 languages. _________________________________________________________________"Rollins is what happens if you put Dan Brown and Michael Crichton in the hadron Collider." — New York Times "Rollins is the undisputed leader in the genre of fiction, where the plot is based on the modern scientific search for secret truths in the remains of lost civilizations." — Wall Street Journal "Nobody writes such novels better than Rollins." — Lee Child.</t>
  </si>
  <si>
    <t>https://sentrumbookstore.com/upload/iblock/58a/6y3offm71va4rxh23vhwuyzjhasbo5ih/9785042360565.jpg</t>
  </si>
  <si>
    <t>Рэдфорд, Л.</t>
  </si>
  <si>
    <t>Желтый глаз</t>
  </si>
  <si>
    <t>Как далеко вы готовы зайти ради самого дорогого человека? Наука, любовь и зомби-апокалипсис в потрясающем дебюте Ли Рэдфорд «Желтый глаз»! Вспышка вируса угасла через несколько недель после того, как обратился первый зараженный. На улицах снова стало безопасно. Кризис миновал. Но медицинский биолог Кеста не может просто забыть. Днем она работает на износ и ходит на встречи психологической поддержки для тех, кто потерял близких во время зомби-апокалипсиса, а ночью одержима идеей раскрыть тайну происхождения зомби-вируса. Миру это нужно. Ей это нужно. Шанс подворачивается, когда ее кандидатуру принимают к рассмотрению на участие в секретном проекте «Рассвет», занимающимся разработкой вакцины. Теперь Кеста близка ко всему, о чем она так мечтала. Главное, чтобы никто не узнал о ее секрете: в гостевой спальне, пристегнутый наручниками к батарее и накачанный седативными, скрывается последний на земле зараженный – ее муж Тим. И нет ничего, на что бы не пошла Кеста ради того, чтобы вернуть к нормальной жизни самого родного и любимого человека. Вопрос только в том, успеет ли Кеста спасти его, прежде чем их обнаружат? И не приведет ли ее одержимость к новому концу света?О книге• Необычный постапокалиптический роман на стыке серьезной прозы и беллетристики, сочетающий черты сверхъестественного триллера, ужасов, антиутопии и романа про любовь. • Полное погружение в атмосферу сверхсекретного проекта с грамотно описанными биологическими и вирусологическими теориями. • Психологический триллер о природе любви и о том, как она может стать одержимостью. • История про последствия мистической пандемии, в чем-то созвучная и нашей реальности. • Оригинальная обложка, украшенная фольгой. «Проникновенно и человечно — Ли Рэдфорд погружается в научные и эмоциональные последствия масштабной трагедии так, как это редко делают в жанре хоррор», — VarietyСовременный роман «Желтый глаз» Ли Рэдфорд — вдумчивая и проникновенная книга в подарок для тех, кому по душе необычные книги про зомби-апокалипсис и любовные романы, а также читателей современной прозы и зарубежной литературы, а также книг «Я — легенда» Ричарда Матесона, «Вонгозеро» Яны Вагнер, «Погребенный великан» Кадзуо Исигуро, «Как высоко мы поднимемся в темноте» Секвойи Нагамацу, «Тепло наших тел» Айзека Мариона и одноименной экранизации, а также популярного факфикшена «Любовь во время зомби-апокалипсиса».</t>
  </si>
  <si>
    <t>Radford, L.</t>
  </si>
  <si>
    <t>The yellow eye</t>
  </si>
  <si>
    <t>How far are you willing to go for the sake of your dearest person? Science, love, and the zombie apocalypse in Lee Radford's stunning debut, "Yellow Eye"! The outbreak of the virus died out a few weeks after the first infected person contacted. The streets were safe again. The crisis is over. But Kesta's medical biologist can't just forget. During the day, she works hard and goes to psychological support meetings for those who lost loved ones during the zombie apocalypse, and at night she is obsessed with the idea of uncovering the mystery of the origin of the zombie virus. The world needs it. She needs it. The chance comes when her candidacy is accepted for consideration for participation in the secret project "Dawn", which is engaged in the development of a vaccine. Now Kesta is close to everything she dreamed of. The main thing is that no one finds out about her secret: in the guest bedroom, handcuffed to a radiator and pumped full of sedatives, the last infected person on earth is hiding – her husband Tim. And there is nothing that Kesta would not do in order to bring her dearest and dearest person back to normal. The only question is, will Kesta be able to save him before they are discovered? And won't her obsession lead to a new end of the world?About the book• An unusual post-apocalyptic novel at the junction of serious prose and fiction, combining the features of a supernatural thriller, horror, dystopia and a novel about love. • Full immersion in the atmosphere of a top-secret project with competently described biological and virological theories.  A psychological thriller about the nature of love and how it can become an obsession. • A story about the consequences of a mystical pandemic, in some ways consonant with our reality. • Original cover decorated with foil. "Soulfully and humanely, Lee Radford delves into the scientific and emotional consequences of a large—scale tragedy in a way that is rarely done in the horror genre," — Variety Lee Radford's modern novel "Yellow Eye" is a thoughtful and heartfelt book as a gift for those who like unusual books about the zombie apocalypse and romance novels, as well as readers of modern prose and foreign literature, as well as books "I am a Legend" by Richard Matheson, "Vongozero" by Yana Wagner, "The Buried Giant" by Kazuo Ishiguro, "How High We Rise in the Dark" by Sequoia Nagamatsu, "The Warmth of Our Bodies" by Isaac Marion and the film adaptation of the same name, as well as the popular facfiction "Love in Time the time of the zombie apocalypse."</t>
  </si>
  <si>
    <t>https://sentrumbookstore.com/upload/iblock/542/74qe2qtfn4oi83i4i0193mpgq8cs4yr3/9785389308992.jpg</t>
  </si>
  <si>
    <t>Рюноскэ, Акутагава</t>
  </si>
  <si>
    <t>Ворота Расемон</t>
  </si>
  <si>
    <t>Творчество выдающегося японского писателя Акутагавы Рюноскэ — одно из наиболее ярких и необычных явлений в мировой литературе ХХ века. Главная тема его произведений, написанных с тонким вкусом и юмором, — бесконечная вселенная духа и тайны человеческой психологии. Материалы для своих новелл Акутагава черпал из исторических хроник, средневековых анекдотов и сборников старинных легенд. Акутагава полагал, что только через исключительное и неожиданное можно раскрыть подлинные движения души. Причудливое переплетение вымысла и реальности, глубина психологического анализа, парадоксальность суждений, мягкая ирония делают произведения Акутагавы подлинными шедеврами.</t>
  </si>
  <si>
    <t>Ryunosuke, Akutagawa</t>
  </si>
  <si>
    <t>Rasemon Gate</t>
  </si>
  <si>
    <t>The work of the outstanding Japanese writer Akutagawa Ryunoske is one of the most striking and unusual phenomena in the world literature of the twentieth century. The main theme of his works, written with fine taste and humor, is the infinite universe of the spirit and the mysteries of human psychology. Akutagawa drew materials for his short stories from historical chronicles, medieval anecdotes, and collections of ancient legends. Akutagawa believed that only through the exceptional and unexpected can the true movements of the soul be revealed. The bizarre interweaving of fiction and reality, the depth of psychological analysis, the paradoxical judgments, and the gentle irony make Akutagawa's works genuine masterpieces.</t>
  </si>
  <si>
    <t>https://sentrumbookstore.com/upload/iblock/0d5/gybtg53ipcb5nx1u2ixuj1eg88ts752x/9785042424199.jpg</t>
  </si>
  <si>
    <t>Сабатини, Рафаэль</t>
  </si>
  <si>
    <t>Одиссея капитана Блада</t>
  </si>
  <si>
    <t>Жизнь была несправедлива к ирландскому врачу Питеру Бладу. За оказание помощи раненому мятежнику его ссылают на остров Барбадос, где продают в рабство на плантации. Однако судьба изменчива… Совершив побег, он присоединяется к пиратам и начинает новую жизнь, опасную и полную приключений. Имя капитана Блада наводит ужас на испанцев, а власти объявили на него охоту. Он захватывает испанские колонии и корабли, спасает английских заложников и сражается на дуэлях. Французы мечтают нанять его на службу, а менее успешные "джентльмены удачи" — избавиться от опасного конкурента. Но, став легендой, сможет ли он остаться прежним человеком и заслужить любовь прекрасной Арабеллы Бишоп?. Легендарный историко‑приключенческий роман Рафаэля Сабатини, ставший классикой жанра и основой для полутора десятков экранизаций. – Рафаэль Сабатини (1875–1950) — мастер приключенческой литературы: родившись в Италии, он обрел признание в Англии сначала как журналист, а затем как писатель, чьи книги покорили читателей по всему миру. – В центре сюжета — судьба ирландского врача Питера Блада: несправедливо осужденный и сосланный на Барбадос, он совершает побег, становится грозным пиратом и легендой Карибского моря, но при этом сохраняет благородство и честь. – Морские сражения, дерзкие захваты кораблей, опасные дуэли и спасение заложников создают неповторимую атмосферу эпохи пиратства. – Издание в твердой обложке в серии «Зарубежная классика» — коллекции выдающихся произведений мировой литературы в узнаваемом элегантном оформлении.</t>
  </si>
  <si>
    <t>Sabatini, Raphael</t>
  </si>
  <si>
    <t>The Odyssey of Captain Blood</t>
  </si>
  <si>
    <t>Life was unfair to the Irish doctor Peter Blood. For helping a wounded rebel, he is exiled to the island of Barbados, where he is sold into slavery on a plantation. However, fate is changeable… After escaping, he joins the pirates and begins a new life, dangerous and full of adventures. The name of Captain Blood terrifies the Spaniards, and the authorities have declared a hunt for him. He captures Spanish colonies and ships, rescues English hostages and fights duels. The French dream of hiring him, and the less successful "gentlemen of fortune" dream of getting rid of a dangerous competitor. But, having become a legend, will he be able to remain the same person and earn the love of the beautiful Arabella Bishop?. The legendary historical adventure novel by Rafael Sabatini, which has become a classic of the genre and the basis for a dozen and a half film adaptations. – Rafael Sabatini (1875-1950) was a master of adventure literature: born in Italy, he gained recognition in England first as a journalist and then as a writer whose books captivated readers around the world. – The plot focuses on the fate of the Irish doctor Peter Blood: unjustly convicted and exiled to Barbados, he escapes, becomes a formidable pirate and legend of the Caribbean, but at the same time retains nobility and honor. – Naval battles, daring ship hijackings, dangerous duels and hostage rescue create a unique atmosphere of the era of piracy. – A hardcover edition in the series "Foreign Classics" — collections of outstanding works of world literature in a recognizable elegant design.</t>
  </si>
  <si>
    <t>https://sentrumbookstore.com/upload/iblock/4a9/meyfxvz4m5867h0o2rfe0yfvkq24bo27/9785171887001.jpg</t>
  </si>
  <si>
    <t>Сафарли, Эльчин</t>
  </si>
  <si>
    <t>Рецепты счастья. Дневник восточного кулинара</t>
  </si>
  <si>
    <t>Моя бабушка говорила, что приготовление еды - это возможность поделиться своей любовью, счастьем. Когда она заливала пахлаву медовым сиропом, то шепотом наговаривала: "Пусть у всех тех, у кого горечь сердца превышает сладость, переменится судьба к лучшему". Когда она посыпала чабрецом горячий плов из булгура, то закрывала глаза и продолжала: "Пусть этот чабрец приносит спокойствие там, кто потерял его". Еда приносит счастье только тогда, когда она приготовлена с душой. Этот ежедневный и, на первый взгляд, обычный процесс - дополнительный шанс для каждого из нас ощутить настоящий вкус жизни. Эльчин Сафарли. Переиздание в новом оформлении. – Проза Эльчина Сафарли отмечена вниманием турецкого писателя, нобелевского лауреата Орхана Памука. – Эльчин Сафарли – самый душевный автор Востока. Современный азербайджанский автор, пишущий на русском языке. Суммарный тираж его книг составляет около полутора миллионов экземпляров.</t>
  </si>
  <si>
    <t>Бестселлеры Эльчина Сафарли</t>
  </si>
  <si>
    <t>Safarli, Elchin</t>
  </si>
  <si>
    <t>Recipes for happiness. Diary of an oriental cook</t>
  </si>
  <si>
    <t>My grandmother used to say that cooking is an opportunity to share your love and happiness. When she poured honey syrup over the baklava, she whispered: "May the fate of all those whose bitterness of heart exceeds their sweetness change for the better." When she sprinkled thyme on the hot bulgur pilaf, she closed her eyes and continued: "May this thyme bring peace to those who have lost it." Food brings happiness only when it is prepared with a soul. This daily and seemingly ordinary process is an additional chance for each of us to experience a real taste of life. Elchin Safarli. Reissue in a new design. – Elchin Safarli's prose has been noted by the attention of the Turkish writer, Nobel laureate Orhan Pamuk. – Elchin Safarli is the most sincere author of the East. A modern Azerbaijani author writing in Russian. The total circulation of his books is about one and a half million copies.</t>
  </si>
  <si>
    <t>https://sentrumbookstore.com/upload/iblock/f34/c6xsk8l8w1bh2jycsx10cjcx5aaky5ro/9785171870829.jpg</t>
  </si>
  <si>
    <t>Скармета, Антонио</t>
  </si>
  <si>
    <t>Почтальон Неруды</t>
  </si>
  <si>
    <t>Неповторимая современная классика о дружбе с великим поэтом в разгар государственного переворота в Чили семидесятых в историческом романе Антонио Скармета «Почтальон Неруды»! Полный необъятной любви к жизни, искрометных метафор, юмора и тихой грусти, этот роман — словно глоток солнечного света, которого порой так не хватает в серый будний день. В крошечной деревушке у берегов Тихого океана живет в изгнании известный чилийский поэт Пабло Неруда. Он — единственный получатель писем в Исла Негра и единственный клиент юного почтальона Марио Хименеса, своим нехитрым трудом зарабатывающего разве что на билеты в кино. Великий поэт и мальчишка-почтальон — казалось бы, что между ними может быть общего? Но Пабло Неруда и Марио Хименес быстро становятся друзьями, объединенные любовью к тому, как наш мир пронизывает поэзия. И в своем человеколюбии Неруда учит парнишку не только тому, как смотреть на реальность через призму метафор, но и как завоевать сердце очаровательно прекрасной Беатрис. Уже ставший современной классикой роман Антонио Скарметы лег в основу оскароносного фильма «Почтальон», снятого Майклом Рэдфортом. На русском языке «Почтальон Неруды» издается впервые с момента его публикации в 1985 году. О книге• Трогательная, пронзительная, светлая история дружбы великого поэта и выдуманного юноши-почтальона. • Исторический роман о жизни, любви, поэзии и надежде. • Повествование начинается в 1969 году и разворачивается во времена государственного переворота в Чили в 1973 году. Антонио Скармета написал роман в изгнании из родного Чили после переворота. • Блестящий перевод Анны Егорцевой под редакцией Дарьи Синицыной. • Множество отсылок к поэзии Пабло Неруды и великолепных метафор. • Удобный карманный формат, интересное оформление с с иллюстрированными форзацем и нахзацем, а также заставками в начале глав. Исторический роман «Почтальон Неруды» — книга в подарок для романтиков, поклонников Пабло Неруды и всех, кто верит, что правильно найденные слова могут изменить жизнь, читателей современной прозы и и латиноамериканской литературы, поклонников книг «Старик, который читал любовные романы» Луиса Сепульведы, «Вторая жизнь Уве» Фредрика Бакмана, «Мартин Иден» Джека Лондона, фильмов и книг «Общество мертвых поэтов», «Сирано де Бержерак», «Как вода для шоколада», «Любовь во время холеры», а также «Дом духов» и других произведений Исабель Альенде.</t>
  </si>
  <si>
    <t>Scarmeta, Antonio</t>
  </si>
  <si>
    <t>Neruda's Postman</t>
  </si>
  <si>
    <t>A unique modern classic about friendship with a great poet at the height of the coup d'etat in Chile in the seventies in Antonio Scarmeta's historical novel "The Postman of Neruda"! Full of immense love for life, sparkling metaphors, humor and quiet sadness, this novel is like a breath of sunshine, which is sometimes so lacking on a gray weekday. The famous Chilean poet Pablo Neruda lives in exile in a tiny village off the coast of the Pacific Ocean. He is the only recipient of letters in Isla Negra and the only client of the young postman Mario Jimenez, who earns with his simple work except for movie tickets. The great poet and the postman boy — it would seem that what can they have in common? But Pablo Neruda and Mario Jimenez quickly become friends, united by their love of how poetry permeates our world. And in her humanity, Neruda teaches the boy not only how to look at reality through the prism of metaphors, but also how to win the heart of the charmingly beautiful Beatrice. Antonio Scarmeta's novel, which has already become a modern classic, became the basis for the Oscar-winning film "The Postman", directed by Michael Radforth. Neruda's Postman is being published in Russian for the first time since its publication in 1985. About the book• A touching, poignant, bright story of friendship between a great poet and a fictional young postman. • A historical novel about life, love, poetry and hope. • The story begins in 1969 and takes place during the coup d'état in Chile in 1973. Antonio Scarmeta wrote the novel in exile from his native Chile after the coup. • A brilliant translation by Anna Yegortseva, edited by Daria Sinitsina. • Lots of references to Pablo Neruda's poetry and great metaphors. • Convenient pocket format, interesting design with illustrated flyleaf and paragraph, as well as screensavers at the beginning of chapters. The historical novel "The Postman of Neruda" is a gift book for romantics, fans of Pablo Neruda and anyone who believes that correctly found words can change lives, readers of modern prose and Latin American literature, fans of the books "The Old Man who read Romance Novels" by Luis Sepulveda, "The Second Life of Uwe" by Fredrik Bakman, "Martin Eden" by Jack London, films and books "Dead Poets Society", "Cyrano de Bergerac", "Like water for chocolate", "Love in the Time of Cholera", as well as "House of Spirits" and other works by Isabel Allende.</t>
  </si>
  <si>
    <t>https://sentrumbookstore.com/upload/iblock/a96/xjc0qjqmlh0jvvput58lrm9jbnfpxfnv/9785389308732.jpg</t>
  </si>
  <si>
    <t>Смоллет, Тобайас</t>
  </si>
  <si>
    <t>Путешествие Хамфри Клинкера</t>
  </si>
  <si>
    <t>"Путешествие Хамфри Клинкера" – наиболее значимое произведение автора, оказавшее значительное влияние на творчество других английских писателей, в том числе Уильяма Теккерея и Чарлза Диккенса. В этом полном юмора романе, где описывается путешествие одного помещика, Мэтью Брамбла, с домочадцами по Шотландии, перед читателей оживает картина английской глубинки XVIII века. Написанный в форме писем, роман стал новаторским для своего времени и предвосхитил развитие реализма. . Ключевое произведение Тобайаса Джорджа Смоллетта, оказавшее значительное влияние на творчество многих английских писателей, в том числе Уильяма Теккерея и Чарльза Диккенса. – Тобайас Джордж Смоллетт — один из виднейших представителей литературы эпохи Просвещения, которого Вальтер Скотт называл одним из «отцов английского романа». Среди других известных работ Смоллетта — «Приключения Перигрина Пикля» и «Приключения Родрика Рэндома». – В центре повествования — путешествие помещика Мэтью Брамбла и его домочадцев по Шотландии и Англии XVIII века. Через комические и драматические эпизоды перед читателем оживает картина английской глубинки той эпохи: быт провинциальных городков, жизнь в Бате, придворные нравы и литературно‑театральная среда. – Роман написан в эпистолярном жанре, что было новаторским решением для XVIII века и во многом предвосхитило развитие реализма в литературе. События раскрываются через письма персонажей, принадлежащих к разным сословиям и возрастам, — это создает эффект «разноголосицы» и позволяет увидеть одни и те же ситуации под разными углами. – Издание в переплете в серии «Зарубежная классика» — коллекции выдающихся произведений мировой литературы в узнаваемом элегантном оформлении.</t>
  </si>
  <si>
    <t>Smollett, Tobias</t>
  </si>
  <si>
    <t>The Journey of Humphrey Clinker</t>
  </si>
  <si>
    <t>"The Journey of Humphrey Clinker" is the author's most significant work, which had a significant influence on the work of other English writers, including William Thackeray and Charles Dickens. In this humorous novel, which describes the journey of a landowner, Matthew Bramble, with his household in Scotland, a picture of the English countryside of the XVIII century comes to life before readers. Written in the form of letters, the novel became groundbreaking for its time and anticipated the development of realism. . The key work of Tobias George Smollett, which had a significant influence on the work of many English writers, including William Thackeray and Charles Dickens.  Tobias George Smollett is one of the most prominent representatives of Enlightenment literature, whom Walter Scott called one of the "fathers of the English novel." Other famous works by Smollett include "The Adventures of Peregrine Pickle" and "The Adventures of Roderick Random." – In the center of the story is the journey of the landowner Matthew Bramble and his household through Scotland and England of the XVIII century. Through comic and dramatic episodes, the picture of the English countryside of that era comes to life before the reader.: the life of provincial towns, life in Bath, court customs and literary and theatrical environment. – The novel is written in the epistolary genre, which was an innovative solution for the 18th century and in many ways anticipated the development of realism in literature. The events are revealed through the letters of characters belonging to different classes and ages, which creates the effect of "discord" and allows you to see the same situations from different angles. – A bound edition in the series "Foreign Classics" — collections of outstanding works of world literature in a recognizable elegant design.</t>
  </si>
  <si>
    <t>https://sentrumbookstore.com/upload/iblock/385/yw3fhn6kalzm6orf3ubh861fj8ay6k60/9785171868857.jpg</t>
  </si>
  <si>
    <t>Спилман, Лори</t>
  </si>
  <si>
    <t>Счастливые сестры Тосканы</t>
  </si>
  <si>
    <t>От автора международного бестселлера «Список заветных желаний», экранизированного в 2024 году кинокомпанией Netflix!Ищете книгу про проклятие семьи или роман о путешествии в Италию? Познакомьтесь с историей, которая покорила мир!Вот уже двести лет над младшими сёстрами большой семьи из Тосканы тяготеет родовое проклятие: они никогда не познают любви, не выйдут замуж, не будут иметь детей… И хотя семья давно уже живёт в Америке, это проклятие всё ещё действует. Эмилию вполне устраивает её одинокая жизнь, целиком посвящённая семье, а Люси страстно мечтает выйти замуж и в каждом парне видит потенциального жениха. Но вот в их жизнь врывается тётя Поппи с поразительным предложением: она просит сопровождать её на родину в Италию, где в день своего восьмидесятилетия должна встретиться со своей первой и единственной любовью и таким образом раз и навсегда разрушить проклятие. Путешествие в Тоскану, встреча с прошлым, шанс изменить судьбу — девушки отправляются в путь, даже не догадываясь, что их жизнь круто изменится…Почему стоит обратить внимание:бестселлер с мировым именем;экранизация Netflix 2024;романтическая история с элементами мистики;живописные описания Италии и Тосканы.</t>
  </si>
  <si>
    <t>Spielman, Lori</t>
  </si>
  <si>
    <t>The Happy Sisters of Tuscany</t>
  </si>
  <si>
    <t>From the author of the international bestseller "The List of Cherished Desires", filmed in 2024 by the Netflix film company!Are you looking for a book about the curse of the family or a novel about a trip to Italy? Get to know the story that has conquered the world!For two hundred years, the younger sisters of a large family from Tuscany have been under a family curse.: They will never know love, they will never get married, they will not have children.… And although the family has been living in America for a long time, this curse is still in effect. Emilia is quite happy with her single life, entirely devoted to her family, and Lucy passionately dreams of getting married and sees a potential suitor in every guy. But then Aunt Poppy bursts into their lives with an amazing offer: she asks them to accompany her to her homeland in Italy, where, on her eightieth birthday, she must meet her first and only love and thus break the curse once and for all. A trip to Tuscany, a meeting with the past, a chance to change their fate — the girls set off on a journey, not even realizing that their lives will change dramatically.…Why you should pay attention:a world-famous bestseller; a Netflix 2024 film adaptation; a romantic story with elements of mysticism; picturesque descriptions of Italy and Tuscany.</t>
  </si>
  <si>
    <t>https://sentrumbookstore.com/upload/iblock/2b4/jxo8129l9a0f67pxf8vvp550es3zdzg7/9785389325159.jpg</t>
  </si>
  <si>
    <t>Сутер, Мартин</t>
  </si>
  <si>
    <t>Любовь и ярость</t>
  </si>
  <si>
    <t>Любовь, страсть, искусство, безумие – без одного не может быть другого, и лишь всё вместе образует подлинную гармонию. Или нет?Ноа – талантливый современный художник. Он верит: еще немного, и случится его большой прорыв. Камилла же устала ждать и тянуть их обоих на скромную бухгалтерскую зарплату. Им уже тридцать. Она красивая женщина. И она хочет большего. Решившись на разрыв, Камилла пытается отыскать новые смыслы в жизни без любви. Ноа же, наоборот, – готов на всё, чтобы эту любовь вернуть. Даже на крайне опасную авантюру… И как раз такая сваливается на него в баре, где Ноа знакомится с состоятельной пожилой женщиной, скорбящей по покойному мужу. Ведь что есть мораль или закон перед лицом утраченной любви и пусть и призрачного шанса снова быть с женщиной своей мечты?</t>
  </si>
  <si>
    <t>Suter, Martin</t>
  </si>
  <si>
    <t>Love and Rage</t>
  </si>
  <si>
    <t>Love, passion, art, madness – without one there can be no other, and only all together forms a true harmony. Or not?Noah is a talented contemporary artist. He believes that a little more, and his big breakthrough will happen. Camille, on the other hand, was tired of waiting and dragging them both out on a modest accounting salary. They're already thirty. She's a beautiful woman. And she wants more. Having decided to break up, Camilla is trying to find new meanings in a life without love. Noah, on the contrary, is ready to do anything to return this love. Even on an extremely dangerous adventure… And just such a thing falls on him in a bar, where Noah meets a wealthy elderly woman who is grieving for her late husband. After all, what is morality or law in the face of lost love and even a ghostly chance to be with the woman of your dreams again?</t>
  </si>
  <si>
    <t>https://sentrumbookstore.com/upload/iblock/7be/jhp96b77dqtxu8i2e76lftn1oc6olvo0/9785389319585.jpg</t>
  </si>
  <si>
    <t>Сьюзен, С.</t>
  </si>
  <si>
    <t>Елена Троянская. Возмездие</t>
  </si>
  <si>
    <t>Впервые на русском языке эпическая сага-ретеллинг о жажде любви и душевных метаниях Прекрасной Елены, приведших к кровопролитной Троянской войне, рассказанный на два голоса самой Еленой и прославленным героем Ахиллесом. В книге искусно сплетены воедино обе стороны конфликта: троянская и ахейская. Точка зрения Елены позволяет читателю понять её душевные терзания, осуждение, с которым она сталкивается со всех сторон, и её мучительные поиски того, где же кроется её истинная преданность. Взгляд Ахилла открывает захватывающее понимание кампании ахейцев, добавляя повествованию глубины и баланса. Кто она — бессмертный символ красоты или женщина, заплатившая неслыханную цену за дар богов?Роман «Елена Троянская. Возмездие» срывает позолоту с мифа, показывая женщину из плоти и крови, чьё имя стало проклятием. Ещё вчера дочь спартанского царя грезила о простом женском счастье — встретить героя и полюбить его всем сердцем. Но судьба распорядилась иначе: отца затравили до смерти, а Елена стала разменной монетой в грязных играх микенского владыки Агамемнона. Доставшись в жены доброму, но нелюбимому Менелаю, она задыхается в золотой клетке брака, где материнство — в тягость, а дом — не убежище, а тюрьма. Но вот, когда тоска стала непереносимой, появился он, Парис, прекрасный троянский царевич — воплощение её мечты! Не в силах сопротивляться, Елена отдалась на волю чувств, они сбежали в Трою, и что же?. . Вместо того чтобы подняться на вершины любви, несчастная окунулась в омут отчаяния: блестящий возлюбленный оказался фальшивкой, а её подвиг во имя любви — роковой ошибкой. В мифах Елену обвиняют: мол, именно её лицо стало причиной пожара, поглотившего тысячу кораблей. Но так ли проста правда о войне, где каждый участник — и жертва, и палач? Сьюзен Уилсон, подарившая миру «Месть Клитемнестры», вновь оживляет античность, превращая легенду в пронзительную историю о цене свободы и предательстве надежд.</t>
  </si>
  <si>
    <t>Новая готика</t>
  </si>
  <si>
    <t>Susan, S.</t>
  </si>
  <si>
    <t>Helen of Troy. Retribution</t>
  </si>
  <si>
    <t>For the first time in Russian, an epic retelling saga about the thirst for love and the spiritual struggles of the Beautiful Elena, which led to the bloody Trojan War, told in two voices by Elena herself and the famous hero Achilles. The book artfully weaves together both sides of the conflict: the Trojan and the Achaean. Elena's point of view allows the reader to understand her mental anguish, the condemnation she faces from all sides, and her painful search for where her true devotion lies. Achilles' gaze opens up a fascinating insight into the Achaean campaign, adding depth and balance to the narrative. Is she an immortal symbol of beauty or a woman who paid an unheard—of price for the gift of the gods?The novel "Helen of Troy. Retribution" tears the gilding off the myth, revealing a flesh-and-blood woman whose name has become a curse. Just yesterday, the daughter of the Spartan king dreamed of a simple female happiness — to meet a hero and love him with all her heart. But fate decreed otherwise: her father was hounded to death, and Elena became a bargaining chip in the dirty games of the Mycenaean lord Agamemnon. Married to the kind but unloved Menelaus, she suffocates in the golden cage of marriage, where motherhood is a burden, and home is not a refuge, but a prison. But then, when the longing became unbearable, he appeared, Paris, the beautiful Trojan prince — the embodiment of her dreams! Unable to resist, Elena surrendered to the will of her feelings, they fled to Troy, and what?. . Instead of rising to the heights of love, the unfortunate plunged into a pool of despair: a brilliant lover turned out to be a fake, and her feat in the name of love was a fatal mistake. In myths, Elena is accused of saying that it was her face that caused the fire that consumed a thousand ships. But is the truth about a war where every participant is both a victim and an executioner that simple? Susan Wilson, who presented "The Revenge of Clytemnestra" to the world, revives antiquity once again, turning the legend into a poignant story about the price of freedom and the betrayal of hopes.</t>
  </si>
  <si>
    <t>https://sentrumbookstore.com/upload/iblock/563/n8cavevujc3lzdi1mpvm6ayu0gtn33tn/9785389284005.jpg</t>
  </si>
  <si>
    <t>Тихая, Аканэ</t>
  </si>
  <si>
    <t>Аромат прозрачной ночи</t>
  </si>
  <si>
    <t>Страдая от душевной травмы, двадцатипятилетняя Вакамия Итика полностью уходит в себя. Она отдаляется от семьи, увольняется с работы и даже из дома выбирается только ради похода в ближайший супермаркет. Однако деньги на банковском счету девушки постепенно кончаются, и Итика, зацепившись за объявление в магазине, устраивается экономкой к Огаве Саку, одаренному парфюмеру, способному учуять или воссоздать любой аромат по заказу его крайне необычных клиентов. Вдова хочет вспомнить запах своего покойного мужа, популярной актрисе нужны специфические ароматы для лучшего погружения в роли, а снедаемые от беспокойства родители просят парфюмера найти их пропавшую дочь. Создаваемые Саку ароматы пробуждают воспоминания, вызывают эмоции и меняют жизни, но сам мужчина из-за своего необычайно чуткого обоняния остается одинок. И вот, почувствовав родство душ, Итика и Саку начинают постепенно сближаться…. Трогательный роман от японской писательницы Тихая Аканэ, лауреата шестой литературной премии Дзюнъити Ватанабэ: история о том, как запахи возвращают утраченные чувства и помогают снова поверить в жизнь. – В центре сюжета — замкнутая Вакамия Итика, которая пытается справиться с тяжелой душевной травмой и заново увидеть красоту в обыденном. Устроившись экономкой к парфюмеру Огаве Саку, героиня постепенно учится заново чувствовать мир. – Каждый запах в романе — это воспоминание, эмоция и поворот судьбы. Парфюмер улавливает то, что другие не замечают, и создаваемые им ароматы помогают сохранить частичку воспоминаний о важном. – Книга входит в серию «Neoclassic: уютная Япония» — коллекцию хилинг-романов. Издание карманного формата с твердым переплетом, качественной белой бумагой, тематической версткой. – Для поклонников японской культуры и любителей добрых вдохновляющих историй о внутреннем восстановлении.</t>
  </si>
  <si>
    <t>Neoclassic: уютная Япония</t>
  </si>
  <si>
    <t>Quiet, Akane</t>
  </si>
  <si>
    <t>The scent of a clear night</t>
  </si>
  <si>
    <t>Suffering from mental trauma, twenty-five-year-old Wakamiya Ichika completely withdraws into herself. She moves away from her family, quits her job, and even leaves home just to go to the nearest supermarket. However, the money in the girl's bank account is gradually running out, and Ichika, hooked on an ad in a store, gets a job as a housekeeper for Ogawa Saku, a gifted perfumer who is able to smell or recreate any fragrance ordered by his extremely unusual customers. The widow wants to remember the scent of her late husband, the popular actress needs specific scents to better immerse herself in the role, and worried parents ask the perfumer to find their missing daughter. The scents created by Sakura evoke memories, evoke emotions and change lives, but the man himself remains lonely because of his unusually sensitive sense of smell. And so, having felt the kinship of souls, Ichika and Saku gradually begin to get closer.... A touching novel from the Japanese writer Tikhaya Akane, winner of the sixth Junichi Watanabe Literary Prize: the story of how smells bring back lost feelings and help to believe in life again. – The plot focuses on the introverted Wakamiya Ichika, who is trying to cope with severe mental trauma and rediscover beauty in everyday life. After getting a job as a housekeeper for perfumer Ogawa Saku, the heroine gradually learns to feel the world anew. – Every scent in the novel is a memory, an emotion and a twist of fate. The perfumer catches things that others don't notice, and the scents he creates help preserve a piece of important memories. – The book is part of the Neoclassic: Cozy Japan series, a collection of healing novels. Pocket-sized edition with hardcover, high-quality white paper, thematic layout. – For fans of Japanese culture and lovers of kind inspiring stories about inner recovery.</t>
  </si>
  <si>
    <t>https://sentrumbookstore.com/upload/iblock/e8c/n5zyaibc0833vhwomhrjbg75wpv66ax2/9785171749026.jpg</t>
  </si>
  <si>
    <t>Толстой, Алексей</t>
  </si>
  <si>
    <t>Граф Калиостро</t>
  </si>
  <si>
    <t>Повести и рассказы Алексея Толстого – нестареющая классика и пример мастерского владения словом. В сборник вошли одни из самых известных историй, в том числе экранизированные "Граф Калиостро" - история об известном авантюристе, алхимике и заклинателе, личность которого породила множество легенд, - и "Гадюка". В исторических повестях и рассказах "День Петра", "Повесть смутного времени" (о временах Великой Смуты, конце династии Рюриковичей и борьбе за власть) и "Морозная ночь", благодаря яркому образному языку А. Толстого читатель погружается в атмосферу давно минувших дней, остро чувствуя переживания героев. "Мишука Налымов", "Петушок", "Неверный шаг" - произведения о помещичьем и крестьянском быте, страстях и нравах, составляющих основу российского общества своего времени.</t>
  </si>
  <si>
    <t>Tolstoy, Alexey</t>
  </si>
  <si>
    <t>Count Cagliostro</t>
  </si>
  <si>
    <t>The novels and short stories of Alexei Tolstoy are timeless classics and an example of mastery of the word. The collection includes some of the most famous stories, including the filmed "Count Cagliostro", a story about a famous adventurer, alchemist and conjurer, whose personality gave rise to many legends, and "The Viper". In the historical novels and short stories "Peter's Day", "The Tale of the Time of Troubles" (about the times of the Great Troubles, the end of the Rurik dynasty and the struggle for power) and "Frosty Night", thanks to the vivid figurative language of A. Tolstoy, the reader is immersed in the atmosphere of bygone days, acutely feeling the emotions of the characters. "Mishuka Nalimov", "The Cockerel", "The Wrong Step" are works about landowner and peasant life, passions and mores that form the basis of Russian society of their time.</t>
  </si>
  <si>
    <t>https://sentrumbookstore.com/upload/iblock/090/o5n0y4w1r4j2ff87rcy2zr8hgr97lw74/9785171832872.jpg</t>
  </si>
  <si>
    <t>Топор, Ролан</t>
  </si>
  <si>
    <t>Принцесса Ангина (2-е издание)</t>
  </si>
  <si>
    <t>Enfant terrible, который отказывался воспринимать жизнь всерьез. Он мечтал быть Богом, а стал писателем, художником, сценаристом, драматургом, актером. Да кем он только не был, всегда при этом оставаясь самим собой. Многоликий и неуловимый Ролан Топор — писатель-сновидец, инаковый — не по собственному желанию, а в силу обстоятельств, по воле людоедской истории, которой нет дела до человека. Всю жизнь он будет перепридумывать историю — частную и коллективную. Всю жизнь Топор будет ткать собственный миф из обрывков снов и тошнотворной реальности, создавать тонкое, невесомое полотно с непонятными и причудливыми узорами. «Принцесса Ангина» — сказка, в которой нет ни намека, ни морали. Ведь и то и другое — ужасно скучно. Только абсурд, только химеры воображения, грозящие выпрыгнуть со страниц. Читайте, если осмелитесь. Но если ничего не поймете, не вздумайте пенять это автору. Не его работа толковать сновидения, его работа — их запечатлеть.</t>
  </si>
  <si>
    <t>Plan B</t>
  </si>
  <si>
    <t>The axe, Roland</t>
  </si>
  <si>
    <t>Princess Angina (2nd Edition)</t>
  </si>
  <si>
    <t>An enfant terrible who refused to take life seriously. He dreamed of being a God, but he became a writer, an artist, a screenwriter, a playwright, and an actor. He was everything he was, but he was always himself. The many—faced and elusive Roland Topor is a dream writer, different - not by his own will, but by force of circumstances, by the will of a cannibalistic story that does not care about man. He will spend his whole life re—inventing history, private and collective. All his life, the Axe will weave its own myth from fragments of dreams and sickening reality, creating a thin, weightless canvas with incomprehensible and bizarre patterns. "Princess Angina" is a fairy tale in which there is neither a hint nor a moral. After all, both are terribly boring. Only the absurd, only the chimeras of imagination, threatening to jump out of the pages. Read it if you dare. But if you don't understand anything, don't blame the author for it. It's not his job to interpret dreams, it's his job to capture them.</t>
  </si>
  <si>
    <t>https://sentrumbookstore.com/upload/iblock/111/r15pa9hvp05wiz0mkb24gq8ayjwtfdof/9785001678311.jpg</t>
  </si>
  <si>
    <t>Тоулз, Амор</t>
  </si>
  <si>
    <t>Джентльмен в Москве</t>
  </si>
  <si>
    <t>Уникальная книга о внутренней свободе, вот уже много лет остающаяся в топах продаж по всему миру. Поэт, граф Александр Ростов в 1922-м попадает под трибунал как враг рабочего класса. Вместо высшей меры наказания графа отправляют в крайне необычную ссылку — в отель «Метрополь», который он не имеет права покидать. Совсем. Владелец большого поместья, никогда в своей жизни не работавший, теперь граф Ростов должен приспосабливаться и выживать в новых условиях, наблюдая за самыми страшными, поворотными событиями в нашей истории. Постепенно Ростов осознает, что джентльмены бывшими не бывают.</t>
  </si>
  <si>
    <t>Амор Тоулз. От автора Джентльмена в Москве</t>
  </si>
  <si>
    <t>Toles, Amor</t>
  </si>
  <si>
    <t>A gentleman in Moscow</t>
  </si>
  <si>
    <t>A unique book about inner freedom, which has been in the top sales worldwide for many years. The poet, Count Alexander Rostov, was court-martialed in 1922 as an enemy of the working class. Instead of capital punishment, the count is sent to an extremely unusual exile — to the Metropol Hotel, which he has no right to leave. At all. The owner of a large estate who has never worked in his life, Count Rostov must now adapt and survive in new conditions, observing the most terrible, turning events in our history. Gradually, Rostov realizes that gentlemen are not exes.</t>
  </si>
  <si>
    <t>https://sentrumbookstore.com/upload/iblock/9bc/8qsg95wsj6dgte8q95uidw85c5w2rvwh/9785042486173.jpg</t>
  </si>
  <si>
    <t>Уортон, Эдит</t>
  </si>
  <si>
    <t>Обычай страны</t>
  </si>
  <si>
    <t>Начало XX века — эпоха ослепительной роскоши и непреклонных социальных барьеров. В этот мир, где все решают происхождение и связи, прибывает Ундина Спрэгг, девушка из провинции, — избалованная и эгоистичная, но при этом неотразимо обаятельная и одержимая честолюбивыми мечтами. Вместе с родителями она переезжает в Нью-Йорк, твердо решив покорить высший свет. Ее красота мгновенно приковывает взгляды, а природное обаяние помогает быстро влиться в светское общество. Ундина с поразительной легкостью осваивает тонкости этикета и умело завязывает нужные знакомства. Но за безупречными манерами и сияющей улыбкой таится холодный расчет: для Ундины люди — лишь ступени на пути к цели, а брак — не союз сердец, а стратегический ход в погоне за богатством и влиянием. Что ждет Ундину на вершине ее восхождения? Обретет ли она то, к чему так отчаянно стремится, — или цена успеха окажется слишком высока?. . . Проницательный роман о нравах американского высшего общества начала XX века. – В центре сюжета — история Ундины Спрэгг, провинциальной девушки, которая с поразительной легкостью покоряет нью‑йоркский свет, превращая обаяние и красоту в инструменты достижения богатства и влияния. – Роман раскрывает драматичный контраст между внешним блеском и внутренней пустотой светского мира, где брак становится стратегическим ходом, а люди — ступенями на пути к успеху. – Эдит Уортон (1862–1937) — первая женщина‑лауреат Пулитцеровской премии, мастер психологического реализма. Она знала мир, о котором писала, изнутри, и потому ее наблюдения о нравах элиты звучат особенно убедительно. – Произведение вошло в золотой фонд мировой литературы. Именно «Обычай страны» вдохновил Джулиана Феллоуза на создание сценария к сериалу «Аббатство Даунтон». – Издание в серии «Neoclassic проза» в качественном переплете с атмосферным оформлением станет достойным украшением книжной полки.</t>
  </si>
  <si>
    <t>Wharton, Edith</t>
  </si>
  <si>
    <t>Custom of the country</t>
  </si>
  <si>
    <t>The beginning of the 20th century was an era of dazzling luxury and unyielding social barriers. In this world where everything is decided by origin and connections, Ondine Spragg arrives, a girl from the provinces, spoiled and selfish, but at the same time irresistibly charming and obsessed with ambitious dreams. Together with her parents, she moves to New York, determined to conquer the upper class. Her beauty instantly catches the eye, and her natural charm helps her quickly integrate into secular society. Ondine learns the subtleties of etiquette with amazing ease and skillfully makes the necessary acquaintances. But behind her impeccable manners and beaming smile lies a cold calculation: for Undine, people are just steps on the path to a goal, and marriage is not a union of hearts, but a strategic move in the pursuit of wealth and influence. What awaits Ondine at the top of her ascent? Will she find what she so desperately wants, or will the price of success be too high?. . . An insightful novel about the mores of American high society at the beginning of the 20th century. – The plot centers on the story of Ondine Spragg, a provincial girl who conquers New York society with amazing ease, turning charm and beauty into tools for achieving wealth and influence. – The novel reveals a dramatic contrast between the external brilliance and the inner emptiness of the secular world, where marriage becomes a strategic move, and people become steps on the path to success. – Edith Wharton (1862-1937), the first female Pulitzer Prize winner, a master of psychological realism. She knew the world she was writing about from the inside, and therefore her observations about the mores of the elite sound especially convincing. – The work was included in the golden fund of world literature. It was the "Custom of the Country" that inspired Julian Fellowes to create the script for the TV series "Downton Abbey". – An edition in the Neoclassic Prose series in a high-quality binding with an atmospheric design will become a worthy decoration of the bookshelf.</t>
  </si>
  <si>
    <t>https://sentrumbookstore.com/upload/iblock/9c3/vmoslua212ar51i50rymhu6yb10arkv7/9785171780357.jpg</t>
  </si>
  <si>
    <t>Фумио, Ямамото</t>
  </si>
  <si>
    <t>Планария</t>
  </si>
  <si>
    <t>Мужа Като сократили, и она подрабатывает по ночам в супермаркете, чтобы содержать двоих взрослых детей. Харука пережила рак и хочет в следующей жизни стать планарией. У Идзуми была успешная карьера, но теперь она шьет игрушки и не хочет возвращаться на работу. Истории Фумио Ямамото разворачиваются на фоне японского “потерянного десятилетия”, времени хрупкой нестабильности. Ее героини отказываются плыть по течению и тихо бунтуют против навязанных ролей. Перед каждой стоит выбор между свободой и следованием правилам, между смирением и попыткой сохранить себя. Отмеченная в 2001 году премией Наоки, и теперь, четверть века спустя “Планария” оказывается созвучной читателю. . Фумио Ямамото – одна из самых известных современных японских писательниц, лауреат престижных литературных наград, в том числе премии Эйдзи Ёсикавы для начинающих авторов. – Сборник рассказов «Планария» стал литературной сенсацией, разошелся тиражом почти полмиллиона экземпляров и принес писательнице премию Наоки – одну из главных литературных наград Японии. – Главные героини книги – женщины, сталкивающиеся с жизненными трудностями: болезни, потеря работы, финансовые проблемы и семейные кризисы. Каждая из них пытается найти собственный путь в стремительно меняющемся мире. – Истории Фумио Ямамото разворачиваются на фоне японского «потерянного десятилетия», но вопросы, которые она поднимает, остаются актуальными и сегодня. – На английском языке сборник «Планария» впервые вышел в 2025 году и получил высокие оценки Boston Globe, Chicago Review of Books и Booklist. – Книга понравится поклонникам Саяки Мураты, Миэко Каваками и современной японской литературы.</t>
  </si>
  <si>
    <t>Fumio, Yamamoto</t>
  </si>
  <si>
    <t>Planaria</t>
  </si>
  <si>
    <t>Kato's husband has been laid off, and she works part-time at a supermarket to support two adult children. Haruka has survived cancer and wants to become a planarian in her next life. Izumi had a successful career, but now she sews toys and does not want to return to work. Fumio Yamamoto's stories unfold against the backdrop of Japan's “lost decade,” a time of fragile instability. Her heroines refuse to go with the flow and quietly rebel against the imposed roles. Everyone is faced with a choice between freedom and following the rules, between humility and trying to save themselves. Awarded the Naoki Prize in 2001, and now, a quarter of a century later, “Planaria" turns out to be consonant with the reader. . Fumio Yamamoto is one of the most famous modern Japanese writers, winner of prestigious literary awards, including the Eiji Yoshikawa Prize for emerging authors. – The collection of short stories "Planaria" became a literary sensation, sold almost half a million copies and brought the writer the Naoki Prize– one of the main literary awards in Japan. – The main characters of the book are women facing life difficulties: illness, job loss, financial problems and family crises. Each of them is trying to find their own way in a rapidly changing world. – Fumio Yamamoto's stories unfold against the backdrop of Japan's "lost decade," but the questions she raises remain relevant today. – The Planaria collection was first published in English in 2025 and received high marks from the Boston Globe, Chicago Review of Books and Booklist. – Fans of Sayaka Murata, Mieko Kawakami and modern Japanese literature will love the book.</t>
  </si>
  <si>
    <t>https://sentrumbookstore.com/upload/iblock/80d/ctdg37g6hn6tbkv5e1ym9lparoiisx7z/9785171778422.jpg</t>
  </si>
  <si>
    <t>Холлс, Стейси</t>
  </si>
  <si>
    <t>Фамильяры ведьм</t>
  </si>
  <si>
    <t>1612 год, Ланкастер, Англия. Охота на ведьм достигла апогея. Всеобщая подозрительность и огульные обвинения правят бал. Флитвуд Шаттлуорт, хозяйка Готорп‑холла, боится умереть при родах и, не доверяя уважаемым лекарям‑мужчинам, предпочитает прибегнуть к услугам простой повитухи Алисы Грей. Тем временем вокруг разрастается безумная охота на ведьм, где предрассудки и религиозная нетерпимость переплетаются с борьбой за власть. Подозревают всех, даже лесных зверей, в которых видят фамильяров — спутников тёмных сил. Когда в колдовстве обвиняют Алису, Флитвуд решает защитить подругу от преследований, но, несмотря на её высокое положение, это оказывается весьма непросто. Действие этого захватывающего готического романа разворачивается на фоне реальных пендлских процессов над ведьмами — одного из самых известных эпизодов охоты на ведьм в Англии; его герои списаны с исторических личностей, а само повествование правдиво рисует жизнь английских женщин начала XVII века. Дебютный роман Стейси Холлс удостоен ряда литературных премий, а новый перевод позволит по‑новому взглянуть на эту мрачную и напряжённую историю.</t>
  </si>
  <si>
    <t>Halls, Stacy</t>
  </si>
  <si>
    <t>Witches' Familiars</t>
  </si>
  <si>
    <t>1612, Lancaster, England. The witch hunt has reached its peak. General suspicion and sweeping accusations rule the ball. Fleetwood Shuttleworth, the mistress of Hawthorpe Hall, is afraid of dying in childbirth and, not trusting respected male doctors, prefers to resort to the services of a simple midwife Alice Gray. Meanwhile, a crazy witch hunt is growing all around, where prejudice and religious intolerance are intertwined with a struggle for power. Everyone is suspected, even forest animals, which are seen as familiars — companions of the dark forces. When Alice is accused of witchcraft, Fleetwood decides to protect her friend from persecution, but despite her high position, it turns out to be very difficult. This fascinating Gothic novel is set against the backdrop of the real Pendle witch trials, one of the most famous episodes of the witch hunt in England; its characters are based on historical figures, and the narrative itself truthfully depicts the lives of English women of the early 17th century. Stacy Halls' debut novel has been awarded a number of literary prizes, and the new translation will provide a fresh look at this dark and tense story.</t>
  </si>
  <si>
    <t>https://sentrumbookstore.com/upload/iblock/b25/3dz6kgbcwoy04d7vhcesww93znp6mdxu/9785389281301.jpg</t>
  </si>
  <si>
    <t>Хольцфогт, А.</t>
  </si>
  <si>
    <t>Эрни. Мнения одной моралистки: роман</t>
  </si>
  <si>
    <t>Берлин. Начало 1930-х, закат Веймарской республики. Немецкая столица живёт шумной, яркой, динамичной жизнью, поражая мир техническими и культурными новшествами. Но скоро всё изменится… В романе предстаёт Берлин литературный и криминальный; модные бары, где звучит джаз, и «жилые казармы», из окон которых доносится брань; многокрасочность универмагов и бесцветное, бесправное существование тех, кому по карману только глазеть на витрины; свободная любовь и жестокое обращение с сиротами; борьба женщин за свои права и нарастающие фашистские настроения - всё это определяет сюжетные коллизии и проявляет характер Эрни и её друзей. Они работают, посещают театры, кино и кабаре, читают газеты и журналы, влюбляются и теряют любимых. Из последней главы, переносящей нас в 1948 год, мы узнаём, пощадила ли героев война. В послесловии переводчика раскрыты аллюзии на малоизвестные в России произведения немецкой литературы ХХ в., комментарии дополняют картину указанием на реальные места действия. Анна Хольцфогт - молодая немецкая писательница, доверившая нам свой дебютный роман, ещё не изданный в Германии.</t>
  </si>
  <si>
    <t>Издательство Ивана Лимбаха</t>
  </si>
  <si>
    <t>Holzvogt, A.</t>
  </si>
  <si>
    <t>Ernie. The opinions of one moralist: a novel</t>
  </si>
  <si>
    <t>Berlin. Early 1930s, the decline of the Weimar Republic. The German capital lives a noisy, vibrant, dynamic life, impressing the world with technical and cultural innovations. But everything will change soon.… The novel depicts literary and criminal Berlin; trendy bars where jazz is played, and "residential barracks" from whose windows swearing can be heard; the multicolored department stores and the colorless, disenfranchised existence of those who can only afford to stare at shop windows; free love and the abuse of orphans; the struggle of women for their rights and the growing fascist moods - all this determines the plot collisions and reveals the character of Ernie and her friends. They work, visit theaters, cinemas and cabarets, read newspapers and magazines, fall in love and lose loved ones. From the last chapter, which takes us back to 1948, we find out if the war spared the heroes. The translator's afterword reveals allusions to little-known works of twentieth-century German literature in Russia, and the comments complement the picture with references to the real scene. Anna Holzvogt is a young German writer who entrusted us with her debut novel, which has not yet been published in Germany.</t>
  </si>
  <si>
    <t>https://sentrumbookstore.com/upload/iblock/0b5/sf7c8jcrzs1xmzm3vw7gbt3ifdq5p0xj/9785890596024.jpg</t>
  </si>
  <si>
    <t>Хэсу, Пак</t>
  </si>
  <si>
    <t>Мой остров тишины</t>
  </si>
  <si>
    <t>Чжиан оставляет работу и прежнюю жизнь в Сеуле, чтобы поселиться в старом доме на необитаемом острове у Восточного моря. Среди сосен, тишины и простых забот она учится жить заново — и постепенно находит опору, покой и вкус к жизни.</t>
  </si>
  <si>
    <t>Антистресс-книга</t>
  </si>
  <si>
    <t>Hesu, Pak</t>
  </si>
  <si>
    <t>My island of silence</t>
  </si>
  <si>
    <t>Jian leaves his job and former life in Seoul to settle in an old house on a deserted island by the East Sea. Among the pines, silence and simple worries, she learns to live anew — and gradually finds support, peace and a taste for life.</t>
  </si>
  <si>
    <t>https://sentrumbookstore.com/upload/iblock/15b/zng3nffs8d6y95oyeywy52l834s10zb7/9785002502660.jpg</t>
  </si>
  <si>
    <t>Черкасов, Алексей, Москвитина, Полина</t>
  </si>
  <si>
    <t>Конь рыжий</t>
  </si>
  <si>
    <t>"Конь Рыжий" – вторая часть знаменитой трилогии "Сказания о людях тайги", продолжение романа "Хмель". Сибирь 1917 года, Россия на пороге Гражданской войны. Деревня Белая Елань разделилась на два лагеря — никому не удалось остаться в стороне от происходящих событий. Сделать выбор предстоит и главному герою романа — хорунжему Ною Лебедю по прозвищу Конь Рыжий. Удастся ли ему, справедливому, вдумчивому и смелому казаку, остаться верным себе и своим убеждениям и не пожалеть о принятых решениях? "И как там будет завтра, послезавтра? Погибель или здравие? К добру или к худу утащит за собой суматошное время?. . ". Вторая часть знаменитой трилогии «Сказания о людях тайги», созданная Алексеем Черкасовым и его супругой Полиной Москвитиной. Продолжение истории, начатой в романе «Хмель». – Алексей Тимофеевич Черкасов (1915–1973) — выдающийся советский писатель-прозаик и драматург, чья судьба была полна испытаний: аресты, лагеря, утрата первых рукописей. – Полина Дмитриевна Москвитина — не просто соавтор, а верная спутница жизни Черкасова. Они познакомились, когда она, работая военным цензором, читала его письма к матери. Москвитина добилась освобождения Черкасова из психиатрической больницы, стала его женой и соавтором двух последних частей трилогии. Именно она завершила работу над произведениями после смерти мужа. – Трилогия «Сказания о людях тайги» охватывает огромный исторический период — от восстания декабристов до середины XX века — через судьбы нескольких поколений. – Действие «Коня рыжего» разворачивается в Сибири 1917 года, на пороге Гражданской войны. Деревня Белая Елань разделилась на два лагеря — события не обошли стороной ни одного жителя. – В центре повествования — хорунжий Ной Лебедь по прозвищу Конь Рыжий: справедливый, вдумчивый и смелый казак, которому предстоит сделать судьбоносный выбор в условиях раскола общества. – Произведение поражает смелостью мысли, богатством языка и заставляет по‑новому осмыслить место человека в истории своей Родины.</t>
  </si>
  <si>
    <t>Cherkasov, Alexey, Moskvitina, Polina</t>
  </si>
  <si>
    <t>The horse is red</t>
  </si>
  <si>
    <t>"The Red Horse" is the second part of the famous trilogy "Tales of the People of the Taiga", the continuation of the novel "Hop". Siberia in 1917, Russia on the verge of Civil War. The village of Belaya Elan was divided into two camps — no one managed to stay away from the events. The main character of the novel, cornet Noah Lebed, nicknamed the Red Horse, will also have to make a choice. Will he, a fair, thoughtful and brave Cossack, be able to stay true to himself and his beliefs and not regret his decisions? "And how will it be tomorrow, the day after tomorrow? Death or health? For better or worse, will it drag down a hectic time?. . ". The second part of the famous trilogy "Tales of the people of the Taiga", created by Alexei Cherkasov and his wife Polina Moskvitina. Continuation of the story started in the novel "Hop".  Alexey Timofeevich Cherkasov (1915-1973) was an outstanding Soviet novelist and playwright, whose fate was full of trials: arrests, camps, the loss of the first manuscripts. – Polina Dmitrievna Moskvitina is not just a co—author, but a faithful companion of Cherkasov's life. They met when she, working as a military censor, read his letters to his mother. Moskvitina secured Cherkasov's release from a psychiatric hospital, became his wife and co-author of the last two parts of the trilogy. It was she who completed the work on the works after her husband's death. – The trilogy "Tales of the People of the Taiga" covers a huge historical period — from the Decembrist uprising to the middle of the 20th century — through the fate of several generations. – The action of "The Red Horse" takes place in Siberia in 1917, on the threshold of the Civil War. The village of Belaya Elan was divided into two camps — not a single resident was spared the events. – In the center of the story is Cornet Noah Lebed, nicknamed the Red Horse: a fair, thoughtful and brave Cossack who has to make a fateful choice in a split society. – The work impresses with the boldness of thought, the richness of language and makes us rethink the place of a person in the history of his Homeland.</t>
  </si>
  <si>
    <t>https://sentrumbookstore.com/upload/iblock/c8e/4arkoal34g3bj8e6m1etrtr5ykfri2mb/9785171836153.jpg</t>
  </si>
  <si>
    <t>Шекспир, Уильям</t>
  </si>
  <si>
    <t>Ромео и Джульетта. Гамлет. Отелло. Макбет</t>
  </si>
  <si>
    <t>Уильям Шекспир оставил после себя богатое творческоенаследие — полторы сотни сонетов, несколько поэм и почтичетыре десятка пьес. Причем большую часть жизни бардсочинял комедии, а к трагедиям обратился довольно поздно,но именно его трагические произведения наиболее прочноукоренились в мировой культуре. Имена героев сталинарицательными, их реплики — крылатыми, а встающиеперед ними проблемы — несовершенство человека, нераз-решимость внутренних конфликтов, несправедливостьмира и неотвратимость драматичного финала — не теряютактуальности и сегодня…. Сборник величайших трагедий Уильяма Шекспира — «Ромео и Джульетта», «Гамлет», «Отелло», «Макбет» — в одном издании. Классика мировой литературы, которая не теряет актуальности спустя столетия. – Уильям Шекспир (1564–1616) — величайший английский драматург и поэт, чье творчество остается недостижимой вершиной литературного мастерства. Его произведения отличаются психологической глубиной и множеством литературных, исторических и философских аллюзий. – В книге представлены шедевры драматургии, которые сформировали культурный код человечества: первая любовь и трагедия юных сердец в «Ромео и Джульетте», экзистенциальный кризис и выбор в «Гамлете», разрушительная сила ревности в «Отелло», жажда власти и ее цена в «Макбете». – Произведения представлены в переводе Бориса Пастернака — его интерпретации шекспировских текстов признаны одними из лучших среди русскоязычных. – Произведения Шекспира стали источником крылатых фраз и нарицательных образов: от «Быть или не быть» до «Зеленоглазого чудовища» ревности. Эти тексты вдохновляют писателей, режиссеров и художников уже много веков. – Издание входит в серию «Библиотека классики» — коллекцию знаковых произведений мировой литературы. Суперобложка, лаконичный дизайн, продуманная иллюстрация.</t>
  </si>
  <si>
    <t>Shakespeare, William</t>
  </si>
  <si>
    <t>Romeo and Juliet. Hamlet. Othello. Macbeth</t>
  </si>
  <si>
    <t>William Shakespeare left behind a rich creative legacy — one and a half hundred sonnets, several poems and about a dozen plays. Moreover, Bardsov composed comedies for most of his life, and turned to tragedies quite late, but it was his tragic works that were most firmly rooted in world culture. The names of the heroes became household names, their lines became famous, and the problems they face — human imperfection, the lack of resolution of internal conflicts, the injustice of the world, and the inevitability of a dramatic ending — remain relevant today.... A collection of William Shakespeare's greatest tragedies — "Romeo and Juliet", "Hamlet", "Othello", "Macbeth" — in one edition. A classic of world literature that remains relevant centuries later. – William Shakespeare (1564-1616) was the greatest English playwright and poet, whose work remains an unattainable peak of literary excellence. His works are characterized by psychological depth and a multitude of literary, historical and philosophical allusions. – The book presents the masterpieces of drama that shaped the cultural code of mankind: first love and the tragedy of young hearts in "Romeo and Juliet", existential crisis and choice in "Hamlet", the destructive power of jealousy in "Othello", thirst for power and its price in "Macbeth". – The works are presented in Boris Pasternak's translation — his interpretations of Shakespearean texts are recognized as one of the best among Russian speakers. – Shakespeare's works have become a source of catchphrases and household names: from "To be or not to be" to the "Green-eyed monster" of jealousy. These texts have been inspiring writers, filmmakers, and artists for centuries. – The publication is part of the Library of Classics series, a collection of iconic works of world literature. Dust jacket, concise design, thoughtful illustration.</t>
  </si>
  <si>
    <t>https://sentrumbookstore.com/upload/iblock/dcd/kg8mh3n509256fstaj2j45aewmxie0ak/9785171880132.jpg</t>
  </si>
  <si>
    <t>Элбом, Митч</t>
  </si>
  <si>
    <t>Девочка по имени Чика. История об одном землетрясении, маленьком чуде и безусловной любви</t>
  </si>
  <si>
    <t>Новый роман знаменитого американского писателя Митча Элбома – это дневник Жизни; такой маленькой, но такой важной, что сумела подарить любовь и смысл существования другим людям. Малышка Чика после смерти матери оказалась в детском приюте, основанном Митчем на Гаити. Девочка родилась в 2010 году, когда страшное землетрясение унесло жизни более четверти миллиона гаитян. Она выжила, однако спустя пять лет Чику настигла страшная болезнь. Для Митча и его жены Джанет началась каждодневная двухгодичная борьба за жизнь Чики, показавшей такое мужество и силу воли, каких не увидишь и у взрослых.</t>
  </si>
  <si>
    <t>Бестселлеры Митча Элбома. Притчи, которые вдохновляют</t>
  </si>
  <si>
    <t>Albom, Mitch</t>
  </si>
  <si>
    <t>A girl named Chika. A story about an earthquake, a small miracle, and unconditional love.</t>
  </si>
  <si>
    <t>The new novel by the famous American writer Mitch Albom is a diary of a Life so small but so important that it has managed to give love and meaning to other people. Baby Chica ended up in an orphanage founded by Mitch in Haiti after her mother's death. The girl was born in 2010, when a terrible earthquake claimed the lives of more than a quarter of a million Haitians. She survived, but five years later, Chika was overtaken by a terrible disease. For Mitch and his wife Janet, a two-year daily struggle for Chick's life began, showing such courage and willpower that you will not see in adults.</t>
  </si>
  <si>
    <t>https://sentrumbookstore.com/upload/iblock/81f/zq2v0f4kbn3x26c28nxbj0phfpgqmnbn/9785042420399.jpg</t>
  </si>
  <si>
    <t>Элис, Мэри</t>
  </si>
  <si>
    <t>Где сливаются реки</t>
  </si>
  <si>
    <t>Любовь и война, традиции и новые веяния в старинном поместье на Юге США, 1908 год. Южная Каролина на пороге перемен. Мэйфилд, величественное поместье, принадлежавшее семье Риверс на протяжении многих поколений, — любимый дом юной Элизы. Свободолюбивая и смелая девочка отказывается подчиняться общественным нормам и вместо участия в чинных чаепитиях целыми днями бродит по лесам, исследует закоулки поместья или скачет верхом. Однако семейные неурядицы грозят Элизе серьёзными испытаниями, вынуждая столкнуться с патриархальными традициями уходящей эпохи. 1988 год. В свои 88 лет Элиза — наследница семьи Риверс; она всю жизнь боролась за спасение обожаемого Мэйфилда и слишком предана своему делу, чтобы уйти на покой и оставить имение на произвол своего жадного сына. Элизе придётся принять решения, которые обеспечат будущее родных земель, — или же стать свидетельницей распада семьи. Погрузитесь в жаркую атмосферу Южной Каролины в захватывающей эпопее Мэри Элис Монро… С первой же страницы её долгожданного нового романа вы почувствуете, как трава щекочет вам ступни. Журнал «Пипл». Впервые на русском.</t>
  </si>
  <si>
    <t>Сага о Даррене Шэне</t>
  </si>
  <si>
    <t>Alice, Mary</t>
  </si>
  <si>
    <t>Where the rivers merge</t>
  </si>
  <si>
    <t>Love and war, traditions and new trends in an ancient estate in the South of the USA, 1908. South Carolina is on the verge of change. Mayfield, a stately estate owned by the Rivers family for generations, is the beloved home of young Eliza. A freedom-loving and brave girl refuses to obey social norms and instead of participating in formal tea parties, spends her days wandering through the woods, exploring the nooks and crannies of the estate or riding. However, family troubles threaten Eliza with serious trials, forcing her to face the patriarchal traditions of a bygone era. 1988. At 88, Eliza is the heiress of the Rivers family; she has fought all her life to save her beloved Mayfield and is too devoted to her work to retire and leave the estate to the mercy of her greedy son. Eliza will have to make decisions that will ensure the future of her native lands, or witness the disintegration of her family. Immerse yourself in the hot atmosphere of South Carolina in the thrilling epic of Mary Alice Monroe… From the very first page of her long-awaited new novel, you will feel the grass tickle your feet. People magazine. For the first time in Russian.</t>
  </si>
  <si>
    <t>https://sentrumbookstore.com/upload/iblock/7a3/8v2q2lifij38bptzv2y7a6mvbwid9znk/9785389291454.jpg</t>
  </si>
  <si>
    <t>Юдзуль, Анни</t>
  </si>
  <si>
    <t>Золотая фишка на черное</t>
  </si>
  <si>
    <t>СТАВКИ ПОВЫШАЮТСЯ! ДЕТЕКТИВНАЯ ИСТОРИЯ ОТ АВТОРА ДИЛОГИИ «ЦУКУМОГАМИ»!Бывшие полицейские Роберт и Патти давно оставили службу, но продолжают расследовать громкие дела. Волна грабежей приводит их на остров Сейнт-Антонио — место, где люди купаются в роскоши, а магия идет в ногу с технологическим прогрессом. Здесь Роберту и Патти предстоит раскрыть тайны криминального мира и найти кольцо, подчиняющее разум. Но за яркими огнями острова скрывается нечто большее, чем мелкие преступления. Роберт и Патти оказываются втянуты в опасную игру, где правила меняются быстрее, чем успеешь сделать ход. «Необычный детектив, где магия и технологии идут рука об руку, а мир увлекает не меньше, чем сам сюжет. Благодаря героям, которые ввязываются опасную игру, от чтения невозможно оторваться. Кинематографично и по-настоящему захватывающе». — Алёна Tviti. Книжный блогер.</t>
  </si>
  <si>
    <t>Like Book</t>
  </si>
  <si>
    <t>Обакэ-триллер. Сверхестественное преступление</t>
  </si>
  <si>
    <t>Yuzul, Annie</t>
  </si>
  <si>
    <t>A gold chip for black</t>
  </si>
  <si>
    <t>THE STAKES ARE RISING! A DETECTIVE STORY FROM THE AUTHOR OF THE TSUKUMOGAMI DILOGY!Former police officers Robert and Patty have long since left the service, but they continue to investigate high-profile cases. A wave of robberies leads them to the island of Saint Antonio, a place where people bask in luxury and magic keeps pace with technological progress. Here Robert and Patty will have to uncover the secrets of the criminal world and find a ring that subdues the mind. But there's more to the bright lights of the island than petty crimes. Robert and Patty find themselves embroiled in a dangerous game where the rules change faster than you can make a move. "An unusual detective story where magic and technology go hand in hand, and the world fascinates no less than the plot itself. Thanks to the characters who get involved in a dangerous game, it's impossible to break away from reading. It's cinematic and really exciting." — Alyona Tviti. Book blogger.</t>
  </si>
  <si>
    <t>https://sentrumbookstore.com/upload/iblock/fe8/f0fwu4y87x5670x4beupkrubg6naxr3f/9785042346101.jpg</t>
  </si>
  <si>
    <t>Юон, Анн-Гаэль</t>
  </si>
  <si>
    <t>У счастья нет морщин: роман</t>
  </si>
  <si>
    <t>План восьмидесятипятилетней Полетты кажется идеальным: разыграть роль сходящей с ума старушки и заставить сына оплатить проживание в шикарном пансионе на Французской Ривьере. Но он неожиданно отправляет ее в неприметную гостиницу, затерянную в окрестностях Парижа. Грифельная доска с дежурным меню, скатерти в клеточку, запах пережаренного масла… Новая постоялица мечтает только об одном: как можно скорее убраться из этой дыры! Однако любознательная натура Полетты заставляет ее вмешиваться в дела обитателей гостиницы. Что скрывают загадочные письма, найденные в комнате месье Жоржа? Кто шантажирует месье Ивона? И почему так часто плачет Жюльетта? Одно можно сказать наверняка: расследования Полетты удивительным образом изменят судьбы постояльцев и ее саму. Эта вдохновляющая история, основанная на реальных событиях из жизни автора, доказывает: любить, смеяться и петь во весь голос можно в любом возрасте.</t>
  </si>
  <si>
    <t>Huon, Ann-Gael</t>
  </si>
  <si>
    <t>Happiness has no wrinkles: a novel</t>
  </si>
  <si>
    <t>Eighty-five-year-old Paulette's plan seems perfect: to play the role of a crazy old woman and force her son to pay for accommodation in a luxury boarding house on the French Riviera. But he unexpectedly sends her to an inconspicuous hotel, lost in the vicinity of Paris. A chalkboard with a menu on duty, checkered tablecloths, the smell of overcooked butter… The new guest dreams of only one thing: to get out of this hole as soon as possible! However, Paulette's inquisitive nature forces her to interfere in the affairs of the hotel's inhabitants. What are the mysterious letters found in Monsieur Georges' room hiding? Who is blackmailing Monsieur Yvon? And why does Juliette cry so often? One thing is for sure: Paulette's investigations will surprisingly change the fate of the guests and herself. This inspiring story, based on real events from the author's life, proves that you can love, laugh and sing at the top of your voice at any age.</t>
  </si>
  <si>
    <t>https://sentrumbookstore.com/upload/iblock/ebd/2ufiebt64vk3tda53kdwp3u7o81j1bem/9785006306714.jpg</t>
  </si>
  <si>
    <t>Ям, Сара</t>
  </si>
  <si>
    <t>Незавершенные акты безудержного творчества</t>
  </si>
  <si>
    <t>Впервые на русском! В издательстве «Азбука» выходит дебютная книга Сары Ям — «Необыкновенный роман о неизбежности семейных закономерностей» (Foreword Reviews). Откройте для себя новый роман о семье, любви и судьбе — трогательную и глубокую историю, которая не оставит вас равнодушным. Книга для тех, кто ищет современную зарубежную прозу с психологическим подтекстом и ценит эмоциональные семейные саги. Говорят, плохая примета — знакомиться на похоронах. Но именно там встретились Луиза и Леон. Она — дочь последовательницы Фрейда, воспитанной в нью-йоркской ортодоксальной еврейской семье, он — начинающий психотерапевт. На первом же свидании они умудряются вызвать друг у друга неприязнь, однако вторая, почти случайная, встреча всё меняет. Так начинается история семьи Розенберг — иногда смешная, иногда до оторопи абсурдная и пронзительная до слёз. Всё у них складывается хорошо, до тех пор пока Луиза не узнаёт о своей болезни, той самой, что медленно, но неотвратимо свела в могилу мать, и не решает самостоятельно распорядиться оставшимся временем жизни. Чего больше в этом поступке — самоотречения или эгоизма? Трудно сказать, ведь любовь ничем не измеришь, но она всегда сильнее смерти. • Глубокий психологический роман о сложных семейных отношениях. • Трогательная история любви вопреки обстоятельствам. • Сочетание юмора и драмы в одной книге. • Для поклонников современной зарубежной литературы и семейных саг.</t>
  </si>
  <si>
    <t>Yam, Sarah</t>
  </si>
  <si>
    <t>Unfinished acts of unrestrained creativity</t>
  </si>
  <si>
    <t>For the first time in Russian! The ABC publishing house publishes Sarah Yam's debut book, "An Extraordinary Novel about the Inevitability of Family Patterns" (Foreword Reviews). Discover a new novel about family, love and destiny — a touching and deep story that will not leave you indifferent. The book is for those who are looking for modern foreign prose with psychological overtones and appreciate emotional family sagas. They say it's bad luck to get acquainted at a funeral. But it was there that Louise and Leon met. She is the daughter of a follower of Freud, raised in a New York Orthodox Jewish family, and he is an aspiring psychotherapist. On the first date, they manage to make each other dislike each other, but the second, almost accidental, meeting changes everything. This is how the story of the Rosenberg family begins — sometimes funny, sometimes stupefyingly absurd and piercing to tears. Everything goes well for them until Louise finds out about her illness, the one that slowly but inevitably brought her mother to the grave, and decides to manage the rest of her life on her own. Is there more self—denial or selfishness in this act? It's hard to say, because love can't be measured by anything, but it's always stronger than death. • A deep psychological novel about complex family relationships. • A touching love story despite the circumstances. • A combination of humor and drama in one book. • For fans of modern foreign literature and family sagas.</t>
  </si>
  <si>
    <t>https://sentrumbookstore.com/upload/iblock/bb0/y3clpm6jy7d3wyzjuky0el220xjxmjez/9785389307964.jpg</t>
  </si>
  <si>
    <t>Mystery, Thrillers</t>
  </si>
  <si>
    <t>Александрова, Наталья</t>
  </si>
  <si>
    <t>Эхо флейты из Гаммельна</t>
  </si>
  <si>
    <t>Напряжённое расследование и тёмные легенды, где реальность постепенно открывает нечто куда более опасное. История о загадочном письме, забытом прошлом и голосе, которому невозможно сопротивляться. Саша Карпова получает загадочное письмо с назначением встречи в кафе «Каналетто» и неожиданно оказывается втянута в цепочку страшных событий. Вместо ответа на вопросы о своем прошлом она находит убитую незнакомку с таким же таинственным письмом. По ходу расследования Саша узнает, что ее детство, любимая старая книга и исчезнувшие воспоминания связаны с давней тайной, в которой переплелись похищенные дети, демонический Нибрас и вернувшийся из небытия Крысолов. Чтобы выжить и добраться до правды, ей придется собрать воедино разбросанные осколки прошлого и понять, кто за ней охотится.</t>
  </si>
  <si>
    <t>Артефакт &amp; Детектив (Новое оформление)</t>
  </si>
  <si>
    <t>Alexandrova, Natalia</t>
  </si>
  <si>
    <t>Echo of the flute from Hamelin</t>
  </si>
  <si>
    <t>Intense investigation and dark legends, where reality gradually reveals something much more dangerous. The story is about a mysterious letter, a forgotten past and a voice that cannot be resisted. Sasha Karpova receives a mysterious letter with an appointment at the Canaletto cafe and suddenly finds herself embroiled in a chain of terrible events. Instead of answering questions about her past, she finds a murdered stranger with the same mysterious letter. As the investigation progresses, Sasha learns that her childhood, her beloved old book, and her vanished memories are connected to a long-standing mystery involving abducted children, the demonic Nibras, and the Pied Piper who returned from oblivion. To survive and get to the truth, she will have to piece together the scattered pieces of the past and figure out who is hunting her.</t>
  </si>
  <si>
    <t>https://sentrumbookstore.com/upload/iblock/30c/8hj56n1k62lt65oyyljqhhq5xbkby3ft/9785042462412.jpg</t>
  </si>
  <si>
    <t>Арисугава, Элис</t>
  </si>
  <si>
    <t>Лунные зайчики смерти. Трагедия 1988 года (#1)</t>
  </si>
  <si>
    <t>ЯПОНСКИЙ ПЕРЕВАЛ ДЯТЛОВА ОДИН ИЗ САМЫХ КУЛЬТОВЫХ ХОНКАКУ-ЦИКЛОВОТ ОСНОВАТЕЛЯ И ПЕРВОГО ПРЕЗИДЕНТА КЛУБА ХОНКАКУЭЛИС АРИСУГАВА - ВТОРОЙ ПО ИЗВЕСТНОСТИ ПОСЛЕ СОДЗИ СИМАДЫ АВТОР ЯПОНСКИХ НЕОКЛАССИЧЕСКИХ ДЕТЕКТИВНЫХ ГОЛОВОЛОМОКЛАУРЕАТ ПРЕМИИ ХОНКАКУ, А ТАКЖЕ ПРЕМИЙ «ДЕТЕКТИВНЫЕ ПИСАТЕЛИ ЯПОНИИ» и «ЯПОНСКАЯ ДЕТЕКТИВНАЯ ЛИТЕРАТУРА»Вулкан засыпает. Просыпается убийца…Группа студентов, среди которых четверо участников Клуба изучения детективов из Киото, разбивает лагерь на спящем вулкане Ябукияма. Под прекрасной полной луной они беседуют у костра и играют в расследование убийств, по жребию выбирая, кто из них будет убийцей, а кто жертвой. Кажется, дело идет к дружбе, которая останется на всю жизнь. Но идиллия превращается в кошмар…Вулкан просыпается, извержением заваливает путь вниз: они отрезаны от мира. И в этот момент одного из них убивают по-настоящему. На земле рядом с телом обнаруживается буква Y. Что это? Подпись убийцы? Или указывающее на него предсмертное послание жертвы? В атмосфере жуткой загадки мир дружбы и беззаботности рушится, уступая место подозрениям, страху и отчаянному поиску истины…Эта жертва не будет единственной. Автор в лучших традициях хонкаку бросает читателю вызов: вы знаете ровно столько, сколько знает тот, кто разгадает убийственную головоломку; сможете ли сделать это сами?_____________________________________________________________«Указать причину привлекательности мира Арисугавы не так уж сложно. Источник очарования здесь очевиден. Его самые известные детективы — члены университетского кружка по изучению детективных романов. Они сталкиваются с запутанными убийствами и берутся за их расследование. Участники кружка больше всего любят трудные задачи, логические головоломки и соревнуются друг с другом в разгадывании тайн. Таким образом, книги Арисугавы — о молодости, что делает их доступными, легкими для восприятия. Но в то же время они гарантируют интеллектуальное напряжение на уровне лучших вещей Золотого века детектива. Благодаря такому вот парадоксу Арисугава пользуется огромной популярностью». — Содзи Симада, гений современного хонкаку.</t>
  </si>
  <si>
    <t>Культовые головоломки Элиса Арисугавы. Мастер хонкаку</t>
  </si>
  <si>
    <t>Arisugawa, Alice</t>
  </si>
  <si>
    <t>Moonbeams of death. The Tragedy of 1988 (#1)</t>
  </si>
  <si>
    <t>THE JAPANESE DYATLOV PASS IS ONE OF THE MOST ICONIC HONKAKU CYCLONES OF THE FOUNDER AND FIRST PRESIDENT OF THE HONKAKUELIS ARISUGAWA CLUB, THE SECOND MOST FAMOUS AUTHOR OF JAPANESE NEOCLASSICAL DETECTIVE PUZZLES AFTER SOJI SHIMADA, WINNER OF THE HONKAKU PRIZE, AS WELL AS THE DETECTIVE WRITERS OF JAPAN AND JAPANESE DETECTIVE LITERATURE AWARDSThe volcano is falling asleep. The killer wakes up…A group of students, including four members of the Kyoto Detective Study Club, are camping on the dormant Yabukiyama volcano. Under a beautiful full moon, they talk around a campfire and play murder investigation, choosing by lot which of them will be the killer and which will be the victim. It seems that we are heading towards a friendship that will last a lifetime. But the idyll turns into a nightmare... the volcano wakes up, an eruption blocks the way down: they are cut off from the world. And at that moment, one of them is being killed for real. The letter Y is found on the ground next to the body. What's it? The killer's signature? Or the victim's suicide note pointing at him? In an atmosphere of terrible mystery, the world of friendship and carefree collapses, giving way to suspicion, fear and a desperate search for the truth.…This sacrifice will not be the only one. The author, in the best honkaku tradition, challenges the reader: do you know exactly as much as the one who solves the murderous puzzle knows; can you do it yourself?_____________________________________________________________"It's not too difficult to point out the reason for the attractiveness of Arisugawa's world. The source of the charm here is obvious. His most famous detectives are members of the university circle for the study of detective novels. They encounter intricate murders and take up their investigation. The participants of the circle are most fond of difficult tasks, logical puzzles and compete with each other in solving mysteries. Thus, Arisugawa's books are about youth, which makes them accessible and easy to read. But at the same time, they guarantee an intellectual tension on the level of the best things of the Golden Age of the detective. Thanks to this paradox, Arisugawa is very popular." — Soji Shimada, the genius of modern honkaku.</t>
  </si>
  <si>
    <t>https://sentrumbookstore.com/upload/iblock/8b2/xo538a2crkmw4ll1rbbouazivdp4y6l5/9785042331510.jpg</t>
  </si>
  <si>
    <t>Арнотт, Элизабет</t>
  </si>
  <si>
    <t>Жены убийц и их тайная жизнь</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</si>
  <si>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Три женщины. Три тени прошлого. Три жены монстров. Беверли, Элси и Марго связаны не только дружбой. Их объединяет клеймо: каждая — жена серийного убийцы. Они думали, что кошмар закончился вместе с приговорами их мужьям. Но они ошибались. Новый серийный убийца выбирает жертв в их районе, и старые раны вскрываются вновь. Чтобы остановить маньяка, им придется заглянуть в бездну собственного прошлого и использовать всю свою интуицию, отточенную годами жизни рядом с безумцами. . .</t>
  </si>
  <si>
    <t>Neoclassic: новое расследование</t>
  </si>
  <si>
    <t>Arnott, Elizabeth</t>
  </si>
  <si>
    <t>Murderers' wives and their secret lives</t>
  </si>
  <si>
    <t>ILLEGAL CONSUMPTION OF NARCOTIC DRUGS, PSYCHOTROPIC SUBSTANCES, AND THEIR ANALOGUES IS HARMFUL TO HEALTH, AND THEIR ILLICIT TRAFFICKING IS PROHIBITED AND ENTAILS LIABILITY ESTABLISHED BY LAW. Three women. Three shadows of the past. Three wives of monsters. Beverly, Elsie and Margot are connected not only by friendship. They share a stigma: each is the wife of a serial killer. They thought the nightmare was over, along with their husbands' sentences. But they were wrong. A new serial killer chooses victims in their neighborhood, and old wounds are reopened. To stop the maniac, they will have to look into the abyss of their own past and use all their intuition, honed by years of living next to madmen ...</t>
  </si>
  <si>
    <t>https://sentrumbookstore.com/upload/iblock/45f/c2400w4zkf1ml5m82hvvidizjwpaqbvq/9785171850333.jpg</t>
  </si>
  <si>
    <t>Белов, Дмитрий</t>
  </si>
  <si>
    <t>Шаг в неизвестность</t>
  </si>
  <si>
    <t>Большие деньги часто несут за собой большие неприятности, но сталкер Ипа, опытный одиночка, даже не предполагал, какими проблемами для него обернется пустяковое задание, за которое обещали подозрительно хорошее вознаграждение. Теперь, когда у него на хвосте висят бандиты и военные и непонятно, с какой стороны ожидать пулю, остается только одно — доверившись таинственному благодетелю, идти на Север. Туда, где каждый шаг — шаг в неизвестность.</t>
  </si>
  <si>
    <t>Stalker</t>
  </si>
  <si>
    <t>Belov, Dmitry</t>
  </si>
  <si>
    <t>Step into the unknown</t>
  </si>
  <si>
    <t>Big money often brings with it big troubles, but stalker Ipa, an experienced loner, did not even imagine what problems a trivial task would turn out to be for him, for which they promised suspiciously good rewards. Now that he has bandits and military men on his tail and it's unclear which side to expect a bullet from, there's only one thing to do — trust his mysterious benefactor and head North. To a place where every step is a step into the unknown.</t>
  </si>
  <si>
    <t>https://sentrumbookstore.com/upload/iblock/d9b/c87qn0odl5pwnqnhc1rudvd6s0zufz5u/9785171875961.jpg</t>
  </si>
  <si>
    <t>Бенджамин, Стивенсон</t>
  </si>
  <si>
    <t>В этом поезде каждый — подозреваемый</t>
  </si>
  <si>
    <t>Новый детектив Эрнеста Каннингема — очередной роман от автора мировых бестселлеров «Каждый в нашей семье кого‑нибудь да убил» и «В Рождество у каждого свой секрет». Последний роман по показателям продаж удостоен премии «Луч» (Яндекс‑Книги). Эрнест Каннингем обожает классику детектива, создаёт книги о том, как писать в этом популярном жанре, и владеет дедуктивным методом явно лучше многих профессионалов. За короткое время ему удалось раскрыть несколько громких преступлений и заработать себе на этом имя. А его роман «Каждый в нашей семье кого‑нибудь да убил» стал мировым бестселлером и вошёл в топ детективов года — теперь он издаётся на русском впервые!Симона Моррисон, литературный агент Каннингема, делает писателю предложение, от которого невозможно отказаться: предоставляет ему возможность принять участие в фестивале авторов детективов и их почитателей. Дополнительный бонус предложения Симоны состоит в том, что этот юбилейный фестиваль пройдёт в поезде, следующем по знаменитому туристическому маршруту среди диких австралийских просторов. Писатель надеется, что, будучи окружён соратниками по писательскому искусству, он найдёт вдохновение для нового детектива. Но, как водится, надежды надеждами, а жизнь — штука непредсказуемая и следует не по канонам литературы. Двойное убийство в поезде заставляет его вспомнить свои былые заслуги перед законом и начать собственное расследование. Дело осложняется тем, что в этом поезде каждый — подозреваемый. Атмосфера детектива в замкнутом пространстве накаляется: загадочные улики, неожиданные повороты сюжета, дедуктивный метод в действии и интрига до последней страницы. Детектив в поезде, убийство среди писателей, загадка австралийского маршрута — всё это ждёт читателя в новом романе, полном классических приёмов жанра и фирменного стиля Эрнеста Каннингема. На русском издается впервые!</t>
  </si>
  <si>
    <t>Benjamin, Stevenson</t>
  </si>
  <si>
    <t>Everyone on this train is a suspect.</t>
  </si>
  <si>
    <t>Ernest Cunningham's new detective story is another novel from the author of the world bestsellers "Everyone in our Family killed someone" and "Everyone has their Own Secret at Christmas." The latest novel was awarded the Luch Award (Yandex Books) in terms of sales. Ernest Cunningham loves the classics of detective fiction, creates books on how to write in this popular genre, and knows the deductive method clearly better than many professionals. In a short time, he managed to solve several high-profile crimes and earn a name for himself. And his novel "Everyone in our family killed someone" became a world bestseller and entered the top detectives of the year ‑ now it is published in Russian for the first time!Simone Morrison, Cunningham's literary agent, makes the writer an offer that cannot be refused: she gives him the opportunity to participate in the festival of mystery writers and their admirers. An additional bonus of Simone's offer is that this anniversary festival will take place on a train following the famous tourist route among the wild Australian expanses. The writer hopes that, being surrounded by fellow writers, he will find inspiration for a new detective story. But, as usual, hopes are hopes, and life is an unpredictable thing and does not follow the canons of literature. The double murder on the train makes him remember his former services to the law and start his own investigation. The case is complicated by the fact that everyone on this train is a suspect. The atmosphere of a detective in a confined space is heating up: mysterious clues, unexpected plot twists, deductive method in action and intrigue to the last page. A detective on a train, a murder among writers, the mystery of the Australian route — all this awaits the reader in a new novel full of classic genre techniques and Ernest Cunningham's signature style. It is published in Russian for the first time!</t>
  </si>
  <si>
    <t>https://sentrumbookstore.com/upload/iblock/214/zkc9rsrqma5julray5v4z25gbbfvtdwl/9785389293939.jpg</t>
  </si>
  <si>
    <t>Блок, Сандра</t>
  </si>
  <si>
    <t>Девичник</t>
  </si>
  <si>
    <t>Начинающая журналистка Алекс Конли берет интервью у преступника Эрика Майерса, осужденного десять лет назад за жестокое убийство молодой женщины. Однако Майерс отрицает вину и утверждает, что его подставили. После интервью Алекс решает провести собственное расследование. При этом девушка готовится к свадьбе. Подруги Алекс собираются сделать ей сюрприз и устраивают девичник в том самом доме, где десять лет назад Майерс настиг свою жертву. Но что, если Эрик не врет и настоящий убийца все это время остается на свободе?. .</t>
  </si>
  <si>
    <t>Психологический триллер</t>
  </si>
  <si>
    <t>The block, Sandra</t>
  </si>
  <si>
    <t>Bachelorette party</t>
  </si>
  <si>
    <t>Aspiring journalist Alex Conley interviews criminal Eric Myers, who was convicted ten years ago for the brutal murder of a young woman. However, Myers denies guilt and claims that he was framed. After the interview, Alex decides to conduct his own investigation. At the same time, the girl is preparing for the wedding. Alex's friends are going to surprise her and arrange a bachelorette party in the very house where Myers overtook his victim ten years ago. But what if Eric isn't lying and the real killer remains at large all this time?</t>
  </si>
  <si>
    <t>https://sentrumbookstore.com/upload/iblock/fbc/eiy2qmzuephnx5spyoy5atbp11oo6u4t/9785171776077.jpg</t>
  </si>
  <si>
    <t>Валиев, Равиль</t>
  </si>
  <si>
    <t>Черный полковник</t>
  </si>
  <si>
    <t>Пронзительные, как крик жертвы в темной подворотне, романы о войне между преступным злом и преданными своему делу сотрудниками уголовного розыска. 1978 год. Майор милиции Александр Меркульев приезжает в отпуск к своему другу в Севастополь. Но вместо отдыха город встречает майора серией жестоких убийств. На берегу моря находят изуродованный труп девушки со следами изнасилования. И это уже не первый случай. В городе растет тревога, слухи приписывают преступления некоему «Черному полковнику». Меркульев подключается к расследованию. Сыщики выходят на капитан-лейтенанта Звягинцева. Именно с ним видели последний раз убитую девушку. Но вскоре выясняется, что Звягинцев — обычный бабник и к преступлению отношения не имеет. Тем временем к череде злодеяний «Черного полковника» неожиданно добавилось новое кровавое происшествие…Их было немало — людей, решительно вступивших в бой, исход которого, кроме закона, решает еще и личное мужество.</t>
  </si>
  <si>
    <t>Зубры отечественного сыска. Детектив по реальным событиям</t>
  </si>
  <si>
    <t>Valiev, Ravil</t>
  </si>
  <si>
    <t>The Black Colonel</t>
  </si>
  <si>
    <t>Shrill as the scream of a victim in a dark alley, the novels are about the war between criminal evil and dedicated criminal investigation officers. The year is 1978. Police Major Alexander Merkuliev is visiting his friend in Sevastopol on vacation. But instead of resting, the city greets the major with a series of brutal murders. A mutilated corpse of a girl with signs of rape is found on the seashore. And this is not the first time. Alarm is growing in the city, rumors attribute crimes to a certain "Black Colonel." Merkuliev joins the investigation. The detectives are looking for Lieutenant Commander Zvyagintsev. It was with him that the murdered girl was last seen. But it soon turns out that Zvyagintsev is an ordinary womanizer and has nothing to do with the crime. Meanwhile, a new bloody incident was suddenly added to the series of atrocities of the "Black Colonel".…There were a lot of them — people who resolutely joined the battle, the outcome of which, besides the law, is also decided by personal courage.</t>
  </si>
  <si>
    <t>https://sentrumbookstore.com/upload/iblock/dd6/hfe8dpcxg0xc9fn5yuc5phjvtx89m59y/9785042389634.jpg</t>
  </si>
  <si>
    <t>Велес, Анна</t>
  </si>
  <si>
    <t>Тайна кровавой графини</t>
  </si>
  <si>
    <t>Городская легенда № 5: призраки и мистика в старом театре. Следователя Артёма отправляют в вынужденный отпуск, и он соглашается читать лекции по профайлингу. Уже после первого занятия к нему подходит странная женщина и спокойно сообщает: она собирается совершить убийство. А потом Артём засыпает. Всё, что он помнит о незнакомке: яркий синий шарф на её плечах. Ему говорят, что он видел призрак — актрису, исчезнувшую почти сто лет назад. По городской легенде, она появляется перед представителями закона незадолго до серии жестоких убийств. И наутро в городе действительно находят тело, а рядом синий шарф. Тот самый. Расследование ведёт Артёма в архивы, старый театр, забытые культы и ритуалы, где красота и бессмертие покупаются кровью. Но чем ближе он к разгадке, тем яснее становится: за легендой стоит живой человек. И мотив у него куда страшнее любого призрака.</t>
  </si>
  <si>
    <t>По следам городских легенд. Современный мистический триллер</t>
  </si>
  <si>
    <t>Velez, Anna</t>
  </si>
  <si>
    <t>The Mystery of the Bloody Countess</t>
  </si>
  <si>
    <t>Urban Legend No. 5: Ghosts and mysticism in the old theater. Investigator Artyom is sent on forced leave, and he agrees to give lectures on profiling. After the first lesson, a strange woman approaches him and calmly informs him that she is going to commit murder. And then Artyom falls asleep. All he remembers about the stranger is the bright blue scarf on her shoulders. He is told that he has seen a ghost — an actress who disappeared almost a hundred years ago. According to urban legend, she appears in front of law enforcement shortly before a series of brutal murders. And the next morning, a body is actually found in the city, and a blue scarf is next to it. That's the one. Artyom's investigation leads him to archives, an old theater, forgotten cults and rituals where beauty and immortality are bought with blood. But the closer he gets to the solution, the clearer it becomes: there is a living person behind the legend. And his motive is much scarier than any ghost.</t>
  </si>
  <si>
    <t>https://sentrumbookstore.com/upload/iblock/c9d/2o6u5vcmn4s9487xzvhw7x6xk36bzqej/9785042290558.jpg</t>
  </si>
  <si>
    <t>Гарсиа, Джесси</t>
  </si>
  <si>
    <t>Деловая поездка</t>
  </si>
  <si>
    <t>На борту самолета, следующего из Мэдисона в Денвер, летят Стефани – успешный директор городского телеканала и Жасмин, пытающаяся выйти из сложных отношений и начать новую жизнь. Позже они обе пишут друзьям, что познакомились в Денвере с обаятельным мужчиной по имени Трент. Однако вскоре их сообщения становятся странными, а затем Стефани и Жасмин и вовсе перестают выходить на связь. Трент отрицает свою причастность к их исчезновению, но можно ли верить ему на слово? Выясняется, что и ему, и пропавшим женщинам было что скрывать…</t>
  </si>
  <si>
    <t>Garcia, Jesse</t>
  </si>
  <si>
    <t>Business trip</t>
  </si>
  <si>
    <t>Stephanie, a successful director of the city's TV channel, and Jasmine, who is trying to get out of a difficult relationship and start a new life, are on board the plane from Madison to Denver. Later, they both write to friends that they met a charming man named Trent in Denver. However, soon their messages become strange, and then Stephanie and Jasmine stop contacting at all. Trent denies any involvement in their disappearance, but can you take his word for it? It turns out that both he and the missing women had something to hide.…</t>
  </si>
  <si>
    <t>https://sentrumbookstore.com/upload/iblock/069/uagql77xd94ey6vl31qt4pa1n2cso5pv/9785171777210.jpg</t>
  </si>
  <si>
    <t>Геффен, Адива</t>
  </si>
  <si>
    <t>Добро пожаловать в нигде</t>
  </si>
  <si>
    <t>Впервые на русском языке полный напряжения и драматизма триллер с двумя сюжетными линиями, объединёнными мотивом бегства в крохотный городок в центре пустыни от гнетущих травм, принятия, возрождения и обретения себя, которое становится возможным благодаря открытым и дружелюбным жителям этого городка. Глубокая эмоциональность, психологическая достоверность, динамичное повествование, трагические любовные линии, мастерское описание абьюза и блистательная концовка заставят поклонников жанра перечитывать эту блестяще написанную книгу снова и снова. Рут замужем за Шукой, талантливым и успешным офтальмологом. На первый взгляд у неё есть всё, но на самом деле нет ничего. Материально она ни в чём не нуждается, но её сердце, душа и тело изранены. Муж ограничивает каждый шаг и наказывает за неповиновение. И Рут решается бежать: она колесит по Израилю от одного убежища до другого по пути в самый непримечательный в стране город Иерухам. Параллельно разворачивается история Ури — он тоже спасается бегством, убегает от сломанной карьеры, от разрушенной семейной жизни. Он чувствует себя виноватым в смерти сына и измене жены. Он тоже кочует туда-сюда, пока не находит пристанище в Иерухаме. И там в конце концов пути героев пересекаются…«Добро пожаловать в нигде» Адивы Геффен — захватывающий триллер с яркими персонажами и замечательной концовкой.</t>
  </si>
  <si>
    <t>Убийство в кармане</t>
  </si>
  <si>
    <t>Geffen, Adiva</t>
  </si>
  <si>
    <t>Welcome to Nowhere</t>
  </si>
  <si>
    <t>For the first time in Russian, a thriller full of tension and drama with two storylines united by the motive of escaping to a tiny town in the center of the desert from oppressive traumas, acceptance, rebirth and self-discovery, which is made possible by the open and friendly inhabitants of this town. Deep emotionality, psychological authenticity, dynamic narration, tragic love lines, masterful description of abuse and a brilliant ending will make fans of the genre reread this brilliantly written book over and over again. Ruth is married to Shuka, a talented and successful ophthalmologist. At first glance, she has everything, but in reality there is nothing. She doesn't need anything financially, but her heart, soul and body are wounded. The husband restricts every step and punishes for disobedience. And Ruth decides to escape: she travels through Israel from one shelter to another on her way to the most unremarkable city in the country, Jerusalem. In parallel, Uri's story unfolds — he, too, is fleeing, fleeing from a broken career, from a ruined family life. He feels guilty about his son's death and his wife's betrayal. He also wanders back and forth until he finds shelter in Jerusalem. And there, in the end, the paths of the heroes cross... "Welcome to Nowhere" by Adiva Geffen is an exciting thriller with vivid characters and a wonderful ending.</t>
  </si>
  <si>
    <t>https://sentrumbookstore.com/upload/iblock/1cf/qlmvm2wjxs1vsbqt1blk964tya6f0th1/9785389281066.jpg</t>
  </si>
  <si>
    <t>Дациери, Сандроне</t>
  </si>
  <si>
    <t>Убить буржуев</t>
  </si>
  <si>
    <t>Впервые на русском — головокружительный триллер «Убить буржуев», продолжение цикла бестселлеров Сандроне Дациери «Убить Отца», «Убить Ангела» и «Убить Короля»!Безопасность миланских миллионеров, обитающих в стеклянных небоскрёбах, надёжно обеспечивают бдительная охрана и вездесущие камеры. Но толку чуть: в роскошной квартире находят труп бывшего футболиста и успешного бизнесмена Хесуса Мартинеса — он замёрз насмерть, и не все готовы списать это на техническую неисправность его криосауны. Речь идёт об одном из богатейших людей планеты, и у правосудия есть дополнительные стимулы докопаться до правды. И тогда на сцену возвращаются Коломба Каселли, бывшая заместительница начальника полиции, а ныне частный детектив, и её лучший друг, гениальный и непредсказуемый Данте Торре. Этих двоих связывают страшное прошлое и редкое, почти телепатическое взаимопонимание, и теперь им выпадает вести расследование убийства за кулисами мира очень богатых людей. Вскоре выясняется, что Мартинес — не единственная жертва в узком кругу мультимиллионеров, а тем временем по интернету разлетается серия постов, призывающих «убивать буржуев»…Сандроне Дациери — прославленный итальянский автор триллеров и нуаров, с большим успехом выходящих в двадцати с более странах. В своём беспощадном триллере «Убить буржуев», продолжении цикла бестселлеров, который начался романом «Убить Отца», он, не дрогнув, ставит под сомнение настоящее и будущее человечества. Детективный триллер с элементами психологического напряжения и неожиданными поворотами сюжета.</t>
  </si>
  <si>
    <t>Звезды мирового детектива</t>
  </si>
  <si>
    <t>Dacieri, Sandrone</t>
  </si>
  <si>
    <t>Kill the bourgeoisie</t>
  </si>
  <si>
    <t>For the first time in Russian — the dizzying thriller "Kill the bourgeoisie", the continuation of the series of bestsellers by Sandrone Dacieri "Kill the Father", "Kill the Angel" and "Kill the King"!The security of Milan's millionaires, who live in glass skyscrapers, is reliably ensured by vigilant security and ubiquitous cameras. But it doesn't do much good: the corpse of former football player and successful businessman Jesus Martinez is found in a luxury apartment — he froze to death, and not everyone is ready to blame it on a technical malfunction of his cryosauna. We are talking about one of the richest people on the planet, and justice has additional incentives to get to the truth. And then Columba Caselli, the former deputy chief of police, and now a private detective, and her best friend, the brilliant and unpredictable Dante Torre, return to the scene. The two share a terrible past and a rare, almost telepathic understanding, and now they have to investigate a murder behind the scenes of the world of very rich people. It soon turns out that Martinez is not the only victim in a narrow circle of multimillionaires, and meanwhile a series of posts are spreading across the Internet calling for "killing the bourgeoisie"... Sandrone Dacieri is a renowned Italian author of thrillers and noirs, with great success published in twenty or more countries. In his ruthless thriller "Kill the Bourgeoisie," the sequel to the best-selling series that began with the novel "Kill the Father," he does not flinch from questioning the present and future of humanity. A detective thriller with elements of psychological tension and unexpected plot twists.</t>
  </si>
  <si>
    <t>https://sentrumbookstore.com/upload/iblock/4a8/v3j1qaqs8dbdnczmq9texb25txdwz1x2/9785389296145.jpg</t>
  </si>
  <si>
    <t>Дезомбре, Дарья</t>
  </si>
  <si>
    <t>Призрак небесного Иерусалима</t>
  </si>
  <si>
    <t>Мертвецы всплывают в Москве-реке; сидят, прислонившись к древней стене Кутафьей башни; лежат, четвертованные, на скамеечке в Коломенском. . . Несчастные были убиты жуткими средневековыми способами, а в чем их вина — знает только убийца. Маньяк, ставящий одну за другой кровавые метки в центре столицы, будто выкладывает жуткий пазл. По страшному следу идет пара с Петровки: блатная стажерка, выпускница МГУ, с детства помешанная на маньяках, и опытный сыскарь, окончивший провинциальную школу милиции. Эти двое терпеть не могут друг друга, но идеально друг друга дополняют. Только им под силу расшифровать ребус, составленный убийцей и уходящий своими корнями в древнюю Москву, в старые раскольничьи тексты, в символику Святого Писания. Психологический триллер, полный неожиданных поворотов, погружает в атмосферу шумного мегаполиса, в котором жестокий убийца вытаскивает на поверхность древние пороки столицы, ее страшные тайны и мистическую символику, зашифрованную в хаотичном сплетении старых улиц, переулков и площадей. . . Детективы Дарьи Дезомбре отличает наличие тонкой интриги, мистических тайн и детального экскурса в историю, культуру и искусство. Над каждой новой книгой Дезомбре работает кропотливо. Воссоздавая прошлое, она читает мемуары, проводит много часов в библиотеках и музеях, собирает фотографии одежды и предметов прошлых эпох из семейных альбомов и журналов.</t>
  </si>
  <si>
    <t>Дезомбре Дарья: Интеллектуальный детектив. Новое оформление</t>
  </si>
  <si>
    <t>Desombre, Daria</t>
  </si>
  <si>
    <t>The Ghost of Heavenly Jerusalem</t>
  </si>
  <si>
    <t>The dead float up in the Moskva River; they sit leaning against the ancient wall of the Kutafia Tower; they lie quartered on a bench in Kolomenskoye . . . The unfortunate people were killed in terrible medieval ways, and only the killer knows what their fault is. A maniac who puts one after another bloody marks in the center of the capital, as if laying out a terrible puzzle. A couple from Petrovka is following a terrible trail: a thug intern, a graduate of Moscow State University, who has been obsessed with maniacs since childhood, and an experienced detective who graduated from a provincial militia school. These two can't stand each other, but they complement each other perfectly. Only they can decipher the riddle compiled by the murderer and rooted in ancient Moscow, in old schismatic texts, in the symbolism of Holy Scripture. The psychological thriller, full of unexpected twists, immerses in the atmosphere of a bustling metropolis, in which a brutal killer brings to the surface the ancient vices of the capital, its terrible secrets and mystical symbols, encrypted in a chaotic tangle of old streets, alleys and squares.  Daria Desombre's detectives are distinguished by the presence of subtle intrigue, mystical secrets and a detailed excursion into history, culture and art. Desombre works painstakingly on each new book. Recreating the past, she reads memoirs, spends many hours in libraries and museums, and collects photographs of clothes and objects from past eras from family albums and magazines.</t>
  </si>
  <si>
    <t>https://sentrumbookstore.com/upload/iblock/c0e/c2g6i1pr8wfyiugkor4tzgvkf9p8jkwf/9785042380976.jpg</t>
  </si>
  <si>
    <t>Тайна голландских изразцов</t>
  </si>
  <si>
    <t>Странная кража случается в особняке в Царском Селе под Санкт-Петербургом — неизвестный забирает только 20 изразцов фламандской работы, объединенных одной темой: играющими детьми. Хозяин дома, состоятельный бизнесмен, не на шутку заинтригован и просит следователя с Петровки Марию Каравай, блестяще зарекомендовавшую себя в делах, связанных с историей и искусством, заняться «частно» этим делом. В это же время в Москве почти одновременно вспыхивают пожары: один — в шикарном отеле «Метрополь», другой — в офисе на Патриарших. В огне погибают два человека, никак не связанные между собой, — голландский турист и столичный антиквар. И пока старший уполномоченный Андрей Яковлев идет по горящему следу, уводящему в уральскую тюрьму, где уже многие годы отбывает срок пироман и массовый убийца, Мария Каравай отправляется в Брюгге и Антверпен, расследуя обстоятельства жизни загадочного семейства XVI века. Ни одному из них, впрочем, не приходит в голову, что тайна четырехвековой давности и современные смерти в огне могут быть звеньями одной цепи…Детективы Дарьи Дезомбре отличает наличие тонкой интриги, мистических тайн и детального экскурса в историю, культуру и искусство. Над каждой новой книгой Дезомбре работает кропотливо. Воссоздавая прошлое, она читает мемуары, проводит много часов в библиотеках и музеях, собирает фотографии одежды и предметов прошлых эпох из семейных альбомов и журналов.</t>
  </si>
  <si>
    <t>The mystery of Dutch tiles</t>
  </si>
  <si>
    <t>A strange theft happens in a mansion in Tsarskoye Selo near St. Petersburg — an unknown person takes only 20 Flemish tiles united by one theme: children playing. The owner of the house, a wealthy businessman, is seriously intrigued and asks Maria Karavai, an investigator from Petrovka, who has proven herself brilliantly in matters related to history and art, to take up this case "privately". At the same time, fires break out in Moscow almost simultaneously: one in the luxury Metropol Hotel, the other in the office on Patriarchs. Two unrelated people die in the fire — a Dutch tourist and an antique dealer from the capital. And while senior commissioner Andrei Yakovlev is following a burning trail leading to the Ural prison, where a pyromaniac and mass murderer has been serving time for many years, Maria Karavai goes to Bruges and Antwerp, investigating the circumstances of the life of a mysterious family of the XVI century. However, it does not occur to any of them that the mystery of four centuries ago and modern deaths in flames can be links in the same chain ... Daria Desombre's detectives are distinguished by the presence of subtle intrigue, mystical secrets and a detailed excursion into history, culture and art. Desombre works painstakingly on each new book. Recreating the past, she reads memoirs, spends many hours in libraries and museums, and collects photographs of clothes and objects from past eras from family albums and magazines.</t>
  </si>
  <si>
    <t>https://sentrumbookstore.com/upload/iblock/837/d97ztfvo2ynsrivy4qozh0kiytgkyre3/9785042420641.jpg</t>
  </si>
  <si>
    <t>Джеймс, Питер</t>
  </si>
  <si>
    <t>Умереть за искусство</t>
  </si>
  <si>
    <t>Впервые на русском! В издательстве «Азбука» выходит роман Питера Джеймса «Умереть за искусство» — новая книга из популярной детективной серии о Рое Грейсе. Нет, язык не повернётся назвать их барахольщиками! Хотя да, Гарри и Фрейя, симпатичная супружеская пара, ищут своё счастье на барахолках и гаражных распродажах: кто знает, вдруг среди рухляди попадётся что нибудь ценное?И вот однажды Гарри покупает невзрачный портрет и случайно обнаруживает, что под верхним слоем краски скрыта чудесная картина, похожая на давно утраченный шедевр Фрагонара. Если это подлинник, супруги могут сказочно разбогатеть. Само собой, для начала требуется экспертная оценка, и они показывают находку искусствоведу на популярном телешоу. Тут, как говорится, шила в мешке не утаишь. Пока на глазах у Гарри и Фрейи мечта о лучшей жизни превращается в худший из кошмаров, детектив-суперинтендант Рой Грейс собирает команду для расследования нераскрытого дела об убийстве богатого лондонского арт дилера…• Детектив про искусство с неожиданными поворотами. • Захватывающая история о подделке картин и поиске утраченного шедевра. • Продолжение любимой серии о Рое Грейсе от мастера британского детектива Питера Джеймса. Для любителей криминальных детективов, захватывающих сюжетов и головоломок.</t>
  </si>
  <si>
    <t>James, Peter</t>
  </si>
  <si>
    <t>To die for art</t>
  </si>
  <si>
    <t>For the first time in Russian! Peter James's novel "Die for Art," a new book from the popular detective series about Roy Grace, is being published in the ABC publishing house. No, it wouldn't do to call them hoarders! Although yes, Harry and Freya, a handsome married couple, are looking for their fortune at flea markets and garage sales.: Who knows, maybe there will be something valuable among the junk?And then one day Harry buys a nondescript portrait and accidentally discovers that a wonderful painting is hidden under the top layer of paint, similar to Fragonard's long-lost masterpiece. If it's genuine, the couple can become fabulously rich. Of course, an expert assessment is required first, and they show the find to an art critic on a popular TV show. Here, as they say, you can't hide an awl in a bag. As Harry and Freya watch their dream of a better life turn into the worst of their nightmares, Detective Superintendent Roy Grace gathers a team to investigate the unsolved murder case of a wealthy London art dealer.…• A detective story about art with unexpected twists. • An exciting story about the forgery of paintings and the search for a lost masterpiece. • Continuation of your favorite Roy Grace series from the master British detective Peter James. For fans of crime detectives, exciting plots and puzzles.</t>
  </si>
  <si>
    <t>https://sentrumbookstore.com/upload/iblock/247/9hilb7j66z8xrxmqihnyc53ein4h49lj/9785389255425.jpg</t>
  </si>
  <si>
    <t>Донцова, Дарья</t>
  </si>
  <si>
    <t>Султан на побегушках</t>
  </si>
  <si>
    <t>Казалось бы, что может быть хуже капризной родни? Только внезапно объявившийся «почти папа»! Иван Подушкин привык к чужим секретам, но на сей раз скелеты полезли не из клиентского шкафа, а почти что из собственного семейного альбома. Пока он расследует очередное дело, на пороге его офиса возникает актер Роман Баратынский с шокирующим заявлением: он — его настоящий отец! Конечно, у каждой женщины есть свои маленькие секреты, но у маменьки Ивана Подушкина, Николетты, секреты оказались размером с хороший фамильный замок. Когда в жизни ее сына появляется «потерянный отец», Николетте приходится вспомнить бурную молодость, двух кавалеров и даже устроить Ивану тест на ДНК. Но Иван Павлович не был бы собой, если бы не заметил: кто-то не просто морочит ему голову, а старательно уводит от истины, и все это какой-то дешевый розыгрыш. А ведь в подобных спектаклях занавес нередко падает аккурат после выстрела…Дарья Донцова — самый популярный и востребованный автор в нашей стране, любимица миллионов читателей. В России продано более 200 миллионов экземпляров ее книг. Ее творчество наполняет сердца и души светом, оптимизмом, радостью, уверенностью в завтрашнем дне!</t>
  </si>
  <si>
    <t>Иронический детектив</t>
  </si>
  <si>
    <t>Dontsova, Daria</t>
  </si>
  <si>
    <t>The Sultan is running errands</t>
  </si>
  <si>
    <t>It would seem that what could be worse than a moody family? Just the sudden appearance of "almost dad"! Ivan Podushkin is used to other people's secrets, but this time the skeletons came not from the client's closet, but almost from his own family album. While he is investigating another case, actor Roman Baratynsky appears on the threshold of his office with a shocking statement: he is his real father! Of course, every woman has her own little secrets, but Ivan Podushkin's mother, Nicoletta, had secrets the size of a good family castle. When a "lost father" appears in her son's life, Nicolette has to remember her turbulent youth, two boyfriends, and even arrange a DNA test for Ivan. But Ivan Pavlovich wouldn't be himself if he hadn't noticed that someone was not just messing with his head, but was diligently leading him away from the truth, and all this was some kind of cheap prank. But in such performances, the curtain often falls right after the shot is fired.…Daria Dontsova is the most popular and sought—after author in our country, a favorite of millions of readers. More than 200 million copies of her books have been sold in Russia. Her work fills hearts and souls with light, optimism, joy, and confidence in the future!</t>
  </si>
  <si>
    <t>https://sentrumbookstore.com/upload/iblock/52a/ltl0spie8o4et8kp68vanyb2u1d62rne/9785042299148.jpg</t>
  </si>
  <si>
    <t>Калден, Саския</t>
  </si>
  <si>
    <t>Кукольный лес</t>
  </si>
  <si>
    <t>НАЦИОНАЛЬНЫЙ БЕСТСЕЛЛЕР ГЕРМАНИИ ОТ ПРИЗНАННОГО МАСТЕРА ЖАНРА. ПСИХОЛОГИЧЕСКИЙ ТРИЛЛЕР С АТМОСФЕРОЙ БЕЗУМИЯ И ИГРОЙ ПСИХОПАТА. В САМОЙ ЧАЩЕ ЗНАМЕНИТОГО ЛЕСА ШВАРЦВАЛЬД РАЗВОРАЧИВАЕТСЯ НАПРЯЖЕННАЯ ИГРА НА ВЫЖИВАНИЕ. Для юной Джессики поездка в город оборачивается кошмаром, когда ее похищает незнакомец. Она приходит в себя в уединенной хижине, окруженной густым лесом. И очень скоро девушка понимает, что ей следует бояться вовсе не мужчину. Он всего лишь исполнитель, а настоящее зло скрывается под маской… маленькой девочки. Теперь Джессика вынуждена играть роль живой куклы. За любой ошибкой следует наказание. И каждое суровее предыдущего. Но то, что ждет ее в подвале, оказывается куда страшнее любой игры. Комиссар Эвелин Хольм, которая ведет дело Джессики, уверена, что за похищением стоит гораздо больше, чем считают ее коллеги. Преступник подозрительно много знал про девушку и ее семью. Неужели ему известно, куда пропала мать Джессики, и правда про гибель ее отца? Всё новые детали этой жуткой истории вызывают у Эвелин лишь больше вопросов. И самый главный — как Джессике удалось вырваться из этого ада?</t>
  </si>
  <si>
    <t>Inspiria</t>
  </si>
  <si>
    <t>Tok. Триллеры от мастера жанра</t>
  </si>
  <si>
    <t>Kalden, Saskia</t>
  </si>
  <si>
    <t>Doll Forest</t>
  </si>
  <si>
    <t>THE NATIONAL BESTSELLER OF GERMANY FROM A RECOGNIZED MASTER OF THE GENRE. A PSYCHOLOGICAL THRILLER WITH AN ATMOSPHERE OF MADNESS AND THE GAME OF A PSYCHOPATH. AN INTENSE SURVIVAL GAME IS UNFOLDING IN THE THICKEST PART OF THE FAMOUS BLACK FOREST. For young Jessica, a trip to the city turns into a nightmare when she is abducted by a stranger. She wakes up in a secluded cabin surrounded by a dense forest. And very soon the girl realizes that she should not be afraid of a man at all. He's just a performer, and the real evil is hiding under the mask of... a little girl. Now Jessica is forced to play the role of a living doll. Any mistake is followed by punishment. And each one is more severe than the previous one. But what awaits her in the basement turns out to be much scarier than any game. Commissioner Evelyn Holm, who is leading Jessica's case, is confident that there is much more behind the abduction than her colleagues believe. The criminal knew suspiciously much about the girl and her family. Did he really know where Jessica's mother had gone, and the truth about her father's death? All the new details of this terrible story only raise more questions for Evelyn. And most importantly, how did Jessica manage to escape from this hell?</t>
  </si>
  <si>
    <t>https://sentrumbookstore.com/upload/iblock/e93/ynjqya14kmzby53oulrwjz9fkdx2fw6r/9785042381195.jpg</t>
  </si>
  <si>
    <t>Кирстен, Кинг</t>
  </si>
  <si>
    <t>Хороший человек</t>
  </si>
  <si>
    <t>Психологический триллер на русском языке — впервые! Книга с чёрным юмором и щепоткой безумия, которую уже называют «Исчезнувшей» для зиллениалов (New York Times Book Review)!Книга про женскую ярость и самопреобразование: жизнь Лиллиан — полный отстой. Ей почти тридцать, а похвастаться она может разве что гордым званием офисного планктона, проблемами с алкоголем и отсутствием нормального парня. Но над последним Лиллиан хотя бы работает. Она уверена: чтобы заполучить мужчину мечты, нужно просто стать лучшей версией себя — тренд, знакомый многим. Ради Генри она готова на всё — готова быть идеальной. Ещё немного, и этот эгоистичный болван официально предложит Лиллиан стать его девушкой. Но когда Генри внезапно даёт ей от ворот поворот, разбитое сердце требует проверенного годами лекарства — выпивки. И толики чёрной магии… Вместе с единственной подругой Лиллиан проводит ритуал проклятия — в шутку, само собой. Вот только наутро Генри находят мёртвым, а Лиллиан внезапно становится главной подозреваемой в убийстве. Детективный сюжет с неожиданной развязкой держит в напряжении до последней страницы!Экранизация книги готовится одной из крупнейших британских киностудий Working Title Films («Реальная любовь», «Дневник Бриджит Джонс», «Искупление»). Продюсером картины выступит Дейзи Эдгар‑Джонс, звезда сериала «Нормальные люди». Этот саркастичный роман с элементами триллера и пугающе честными размышлениями о жизни понравится всем поклонникам сериалов «Дрянь» и «Почему женщины убивают». Современная проза о женщинах, книга про токсичные отношения и психологическая драма в одном флаконе — идеальный выбор для тех, кто любит книги с чёрным юмором и неожиданными поворотами.</t>
  </si>
  <si>
    <t>Kirsten, King</t>
  </si>
  <si>
    <t>A good man</t>
  </si>
  <si>
    <t>Psychological thriller in Russian — for the first time! A book with black humor and a pinch of madness, which has already been called "Disappeared" for millennials (New York Times Book Review)!A book about female rage and self—transformation: Lillian's life sucks. She's almost thirty, and all she can boast about is the proud title of office plankton, alcohol problems, and the absence of a normal boyfriend. But at least Lillian is working on the last one. She is sure that to get the man of your dreams, you just need to become the best version of yourself — a trend familiar to many. She's ready to do anything for Henry—she's ready to be perfect. A little more, and this selfish idiot will officially propose to Lillian to become his girlfriend. But when Henry suddenly turns her down, her broken heart demands a proven cure for years—booze. And a little bit of black magic… Together with her only friend, Lillian performs a curse ritual — as a joke, of course. But the next morning, Henry is found dead, and Lillian suddenly becomes the main suspect in the murder. A detective story with an unexpected ending keeps you in suspense until the last page!The film adaptation of the book is being prepared by one of the largest British film studios, Working Title Films ("Real Love", "The Diary of Bridget Jones", "Atonement"). The film will be produced by Daisy Edgar.‑Jones, star of the TV series "Normal People". This sarcastic novel with thriller elements and frighteningly honest reflections on life will appeal to all fans of the TV series "Trash" and "Why women kill." Modern prose about women, a book about toxic relationships and psychological drama combined are the perfect choice for those who love books with dark humor and unexpected twists.</t>
  </si>
  <si>
    <t>https://sentrumbookstore.com/upload/iblock/14f/zftkvjws65wlc4g100tn98n2cyb9x9v1/9785389287594.jpg</t>
  </si>
  <si>
    <t>Кит, Даффилд</t>
  </si>
  <si>
    <t>Гостиница</t>
  </si>
  <si>
    <t>Психологический триллер от автора бестселлера «Сладкая штучка» — Кит Даффилд пишет леденящие душу психологические триллеры с захватывающими и непредсказуемыми сюжетами. Новый триллер Кит Даффилд перенесёт вас в уникальный отель среди лесов холодной Лапландии, который приветствует своих гостей. На первый взгляд всё в нём служит одной только цели — сделать отдых незабываемой сказкой. Но сказка потихоньку превращается в настоящий ад. Словно какой то злой гений решил показать гостям тёмную сторону их души, вытаскивая на свет неприглядные тайны и играя на слабостях. Атмосфера напряжения и страха нарастает с каждой страницей — вы не сможете оторваться, пока не раскроете главную тайну отеля. Что общего может быть у миллионера из Кремниевой долины, горячей бразильской красотки и пары британских молодожёнов? Однажды судьба сведёт их всех на краю земли — в роскошном отеле среди лесов холодной Лапландии. Загадочная гостиница приветствует своих гостей. Здесь каждый шаг таит неожиданные повороты, а каждый персонаж скрывает шокирующие секреты. Смогут ли герои выжить, когда кошмар становится реальностью?Кит Даффилд снова доказывает, что он мастер психологических триллеров с мрачной атмосферой и неожиданными сюжетными поворотами.</t>
  </si>
  <si>
    <t>Keith, Duffield</t>
  </si>
  <si>
    <t>Hotel</t>
  </si>
  <si>
    <t>Psychological thriller from the author of the bestseller "Sweet Thing" — Keith Duffield writes chilling psychological thrillers with exciting and unpredictable plots. Keith Duffield's new thriller takes you to a unique hotel among the forests of cold Lapland, which welcomes its guests. At first glance, everything in it serves only one purpose — to make your vacation an unforgettable fairy tale. But the fairy tale is slowly turning into a real hell. It was as if some evil genius had decided to show the guests the dark side of their souls, bringing to light unsightly secrets and playing on weaknesses. The atmosphere of tension and fear increases with each page — you will not be able to tear yourself away until you reveal the main secret of the hotel. What could a Silicon Valley millionaire, a hot Brazilian beauty, and a pair of British newlyweds have in common? One day, fate will bring them all to the edge of the earth — in a luxury hotel among the forests of cold Lapland. A mysterious hotel welcomes its guests. Here, every step is fraught with unexpected twists, and every character hides shocking secrets. Will the heroes be able to survive when the nightmare becomes reality?Keith Duffield proves once again that he is a master of psychological thrillers with a dark atmosphere and unexpected plot twists.</t>
  </si>
  <si>
    <t>https://sentrumbookstore.com/upload/iblock/602/y9mgdxki6ymb02w4gdtqoez898iwm1ah/9785389321755.jpg</t>
  </si>
  <si>
    <t>Кэмбридж, Колин</t>
  </si>
  <si>
    <t>Приглашение на убийство</t>
  </si>
  <si>
    <t>«Сегодня вечером в Бичем-хаусе будет совершено убийство… Приходите поучаствовать в расследовании!» Кто устоит перед столь заманчивым приглашением?Только не Филлида Брайт — энергичная подруга и экономка Агаты Кристи. С большим интересом она принимает участие в розыгрыше убийства, который устраивают их соседи, мистер и миссис Уоксли. Правда, Филлида не раз неодобрительно поднимает брови: уж больно плохо поставлено хозяйство у соседей, а у их домоправительницы всё падает из рук!. . Но вот начинается игра-расследование: хозяин дома занимает место на полу с бутафорским ножом в спине, и гостям предлагается вычислить убийцу. Однако всеобщее веселье внезапно прерывается, когда обнаруживается, что он на самом деле мёртв. Филлида — далеко не новичок в расследовании убийств и знает, что у настоящего убийцы непременно должен быть мотив преступления. Вскоре становится ясно: причина убить хозяина есть у каждого гостя — как в игре, так и в реальной жизни. Это запутанное дело поистине опрокидывает все правила детектива: кто убийца?, как раскрыть преступление?, какие улики помогут найти истину?Третья книга в серии ретродетективов, действие которых происходит в доме Агаты Кристи. Идеальный выбор для любителей английских детективов, классических расследований и загадочных убийств в духе старой школы. Впервые на русском языке.</t>
  </si>
  <si>
    <t>Иностранка. Преступление века!</t>
  </si>
  <si>
    <t>Cambridge, Colin</t>
  </si>
  <si>
    <t>An invitation to murder</t>
  </si>
  <si>
    <t>"There will be a murder at Beecham House tonight… Come participate in the investigation!" Who can resist such a tempting invitation?Not Phyllida Bright, Agatha Christie's energetic friend and housekeeper. With great interest, she takes part in a murder hoax staged by their neighbors, Mr. and Mrs. Waxley. However, Phyllida raises her eyebrows disapprovingly more than once: the neighbors' household is too badly set up, and their housekeeper has everything falling out of her hands!. . But then the investigation game begins: the owner of the house takes a place on the floor with a fake knife in his back, and the guests are invited to figure out the killer. However, everyone's fun is suddenly interrupted when it is discovered that he is actually dead. Phyllida is far from new to the investigation of murders and knows that the real killer must certainly have a motive for the crime. It soon becomes clear that every guest has a reason to kill the host, both in the game and in real life. This complicated case truly overturns all the rules of the detective: who is the killer?, how to solve the crime?, what evidence will help to find the truth?The third book in a series of retrodetections, which takes place in the house of Agatha Christie. The perfect choice for fans of English detective stories, classic investigations and mysterious murders in the spirit of the old school. For the first time in Russian.</t>
  </si>
  <si>
    <t>https://sentrumbookstore.com/upload/iblock/dad/ny38n2bh74voelk1ldtbe2cch0cwg1cy/9785389324831.jpg</t>
  </si>
  <si>
    <t>Латий, Евгений, Романов, Владислав</t>
  </si>
  <si>
    <t>Дело гастронома №1</t>
  </si>
  <si>
    <t>Роман «Дело гастронома № 1» посвящён громкому коррупционному расследованию, инициированному КГБ СССР в борьбе с эпидемией взяточничества, проникшего в самые высокие кабинеты. Жертвами стали работники торговли, служащие элитных московских магазинов. Прообразом Георгия Беркутова, главного героя романа, стал реальный директор московского гастронома Юрий Соколов, которому суд вынес неожиданно суровый приговор — расстрел. Захватывающее повествование погружает читателя в эпоху позднего СССР. Начало восьмидесятых запомнилось не только великолепной московской Олимпиадой, но и полупустыми прилавками. Во многих городах страны ситуация с продовольственным снабжением приближалась к критической. На этом фоне столичный гастроном № 1, более известный как Елисеевский, являл собой образцовый продовольственный оазис, предлагая своим покупателям не только роскошные интерьеры, но и удивительно широкий даже для столичного магазина ассортимент. А для особых покупателей ассортимент был ещё шире. Книга будет интересна любителям криминального жанра, психологического детектива, социального и исторического романа.</t>
  </si>
  <si>
    <t>Преступление / Наказание</t>
  </si>
  <si>
    <t>Latiy, Evgeny, Romanov, Vladislav</t>
  </si>
  <si>
    <t>Grocery Store case No. 1</t>
  </si>
  <si>
    <t>The novel "The Deli Case No. 1" is dedicated to a high-profile corruption investigation initiated by the KGB of the USSR in the fight against the epidemic of bribery that has penetrated into the highest offices. The victims were trade workers, employees of elite Moscow stores. The prototype of Georgy Berkutov, the main character of the novel, was the real director of a Moscow grocery store, Yuri Sokolov, who was unexpectedly severely sentenced by the court to death. The fascinating narrative immerses the reader in the era of the late USSR. The beginning of the eighties was remembered not only by the magnificent Moscow Olympics, but also by the half-empty stalls. In many cities of the country, the food supply situation was approaching critical. Against this background, the metropolitan grocery store No. 1, better known as Eliseevsky, was an exemplary food oasis, offering its customers not only luxurious interiors, but also a surprisingly wide range even for a metropolitan store. And for special customers, the range was even wider. The book will be interesting for fans of the criminal genre, psychological detective, social and historical novel.</t>
  </si>
  <si>
    <t>https://sentrumbookstore.com/upload/iblock/a5f/mh060z8hsymbsvxpbs5if8taivzp9hz3/9785389330634.jpg</t>
  </si>
  <si>
    <t>Леонов, Анатолий</t>
  </si>
  <si>
    <t>Гейне. Двойная игра</t>
  </si>
  <si>
    <t>Боевой роман о советском разведчике Александре Демьянове, внедренном в разведывательную сеть абвера под видом убежденного монархиста. Его бесценные сведения, в частности, решили исход Сталинградской битвы в нашу пользу. Он должен выглядеть предателем настолько убедительно, чтобы поверили не только враги, но и свои…На основе реальных событий. В январе 1942 года советский разведчик Александр Демьянов (псевдоним Гейне) под видом перебежчика переходит через линию фронта на сторону немцев. Так начинается спецоперация НКВД «Монастырь». Согласно плану командования, Демьянов должен выступить как представитель подпольной монархической организации «Престол», которая предлагает абверу свои услуги в борьбе с большевиками. Немцы жестоко проверяют Александра. Но он проходит все испытания, получает кодовое имя германского агента, радиопередатчик и забрасывается в советский тыл. Фиктивная организация «Престол» приступает к работе, а для Гейне начинается долгая и опасная радиоигра, которая в скором времени изменит ход всей войны…</t>
  </si>
  <si>
    <t>Офицерская честь</t>
  </si>
  <si>
    <t>Leonov, Anatoly</t>
  </si>
  <si>
    <t>Heine. A double game</t>
  </si>
  <si>
    <t>A combat novel about the Soviet intelligence officer Alexander Demyanov, embedded in the intelligence network of the Abwehr under the guise of a convinced monarchist. His invaluable information, in particular, decided the outcome of the Battle of Stalingrad in our favor. He must look like a traitor so convincingly that not only his enemies, but also his own people believe.…Based on real events. In January 1942, Soviet intelligence officer Alexander Demyanov (alias Heine) crossed the front line to the side of the Germans under the guise of a defector. This is how the NKVD special operation "Monastery" begins. According to the command plan, Demyanov should act as a representative of the underground monarchist organization "Throne", which offers its services to the Abwehr in the fight against the Bolsheviks. The Germans are brutally testing Alexander. But he passes all the tests, receives the code name of a German agent, a radio transmitter and is thrown into the Soviet rear. The fictitious organization "Throne" gets to work, and for Heine begins a long and dangerous radio game that will soon change the course of the entire war.…</t>
  </si>
  <si>
    <t>https://sentrumbookstore.com/upload/iblock/9d1/4iw3c3pdganiq9qpurlok1ei7egx15s1/9785042423673.jpg</t>
  </si>
  <si>
    <t>Леонов, Николай, Макеев, Алексей</t>
  </si>
  <si>
    <t>Дневник убитой женщины</t>
  </si>
  <si>
    <t>Легендарный детективный тандем Леонов — Макеев. Полковник МВД Лев Гуров приезжает на отдых в санаторий. Но, едва успев пройти регистрацию и первичный медосмотр, он обнаруживает в своем номере труп прежней постоялицы с пробитой головой. Подозрение падает на взрослых детей убитой, претендующих на наследство. Смертельный удар пожилой женщине вполне мог нанести ее сын. Но у Гурова своя версия. После того, как бежит из-под стражи горничная, обслуживавшая злосчастный номер, сыщик решает внимательнее присмотреться к персоналу санатория…Николай Леонов, в прошлом следователь МУРа, не понаслышке знал, как раскрываются самые запутанные уголовные дела. Поэтому каждая его книга — это правдивая захватывающая история с непредсказуемой интригой и неожиданным финалом. Главный герой этих книг — полковник Лев Гуров, сыщик высокого класса, к тому же с массой положительных человеческих качеств. Его уважают друзья, боятся враги и любят женщины. Он — настоящий отечественный супермен. Романы о Льве Гурове вот уже сорок лет неизменно привлекают поклонников отечественного детектива. Ставшая классической серия «Черная кошка» насчитывает более 200 книг, вышедших тиражом в десятки миллионов экземпляров.</t>
  </si>
  <si>
    <t>Черная кошка</t>
  </si>
  <si>
    <t>Leonov, Nikolai, Makeev, Alexey</t>
  </si>
  <si>
    <t>Diary of a murdered woman</t>
  </si>
  <si>
    <t>The legendary detective tandem Leonov — Makeev. Colonel Lev Gurov of the Ministry of Internal Affairs comes to a sanatorium for a rest. But, having barely had time to register and undergo an initial medical examination, he discovers in his room the corpse of a former guest with a punctured head. Suspicion falls on the adult children of the murdered woman, claiming inheritance. The death blow to the elderly woman could well have been inflicted by her son. But Gurov has his own version. After the maid who served the ill-fated room escapes from custody, the detective decides to take a closer look at the staff of the sanatorium.…Nikolai Leonov, a former investigator of the MOORE, knew firsthand how the most complicated criminal cases are solved. Therefore, each of his books is a true, exciting story with unpredictable intrigue and an unexpected ending. The main character of these books is Colonel Lev Gurov, a high—class detective, moreover, with a lot of positive human qualities. He is respected by his friends, feared by his enemies, and loved by women. He is a real Russian superman. Novels about Lev Gurov have been attracting fans of the Russian detective story for forty years. The classic "Black Cat" series has more than 200 books, which have been published in tens of millions of copies.</t>
  </si>
  <si>
    <t>https://sentrumbookstore.com/upload/iblock/f6b/3j17zffoyl48i6t5jlqj2ltitgq3wf9k/9785042260124.jpg</t>
  </si>
  <si>
    <t>Над темной водой</t>
  </si>
  <si>
    <t>Легендарный детективный тандем Леонов — Макеев. Полковнику МВД Льву Гурову поручено разобраться в деле одиннадцатилетней давности. Тогда в подмосковном поселке была убита молодая девушка Ксения. Местные жители указывали следствию на предполагаемого убийцу, но сыщики почему-то на это не отреагировали. В результате за решетку отправился добровольно взявший чужую вину на себя Василий Скачков. После освобождения Скачков признается Гурову, что действительно не убивал. Но кто же тогда, желая смерти, схватился за нож? Картина происшествия остается туманной, пока не появляются свидетели, видевшие преступление своими глазами…Николай Леонов, в прошлом следователь МУРа, не понаслышке знал, как раскрываются самые запутанные уголовные дела. Поэтому каждая его книга — это правдивая захватывающая история с непредсказуемой интригой и неожиданным финалом. Главный герой этих книг — полковник Лев Гуров, сыщик высокого класса, к тому же с массой положительных человеческих качеств. Его уважают друзья, боятся враги и любят женщины. Он — настоящий отечественный супермен. Романы о Льве Гурове вот уже сорок лет неизменно привлекают поклонников отечественного детектива. Ставшая классической серия «Черная кошка» насчитывает более 200 книг, вышедших тиражом в десятки миллионов экземпляров.</t>
  </si>
  <si>
    <t>Over dark water</t>
  </si>
  <si>
    <t>The legendary detective tandem Leonov — Makeev. Interior Ministry Colonel Lev Gurov has been tasked with investigating a case from eleven years ago. Then a young girl, Ksenia, was killed in a village near Moscow. Local residents pointed out the alleged killer to the investigation, but for some reason the detectives did not respond to this. As a result, Vasily Skachkov, who voluntarily took the blame on himself, went to jail. After his release, Skachkov confesses to Gurov that he really did not kill. But who then, wishing for death, grabbed a knife? The picture of the incident remains hazy until there are witnesses who saw the crime with their own eyes.…Nikolai Leonov, a former investigator of the MOORE, knew firsthand how the most complicated criminal cases are solved. Therefore, each of his books is a true, exciting story with unpredictable intrigue and an unexpected ending. The main character of these books is Colonel Lev Gurov, a high—class detective, moreover, with a lot of positive human qualities. He is respected by his friends, feared by his enemies, and loved by women. He is a real Russian superman. Novels about Lev Gurov have been attracting fans of the Russian detective story for forty years. The classic "Black Cat" series has more than 200 books, which have been published in tens of millions of copies.</t>
  </si>
  <si>
    <t>https://sentrumbookstore.com/upload/iblock/71d/a4a0hs38l2iz6bqzmrzh0m4bdkm3ky9x/9785042411960.jpg</t>
  </si>
  <si>
    <t>Лин, Йоварт</t>
  </si>
  <si>
    <t>Дом стыда</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</si>
  <si>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ОСНОВАНО НА РЕАЛЬНЫХ СОБЫТИЯХ. Убежище для заблудших… или инкубатор ненависти и мести?Австралия, штат Виктория. Детектив-сержант Элеонора Смит наконец-то получает свое первое дело об убийстве. В Хэрроуфорд-Холле, приюте для незамужних матерей в сельской глубинке, обнаружено тело женщины — местной медсестры; по всему видно, что ее отравили. Десятилетиями Хэрроуфорд-Холл был печально известен как «приют для девушек в кризисной ситуации». Таких, как четырнадцатилетняя Джейн Макэвой, которая понятия не имеет, как забеременела. Или Мэрилин Поллард, испуганная, озлобленная девушка-подросток, отчаянно стремящаяся сбежать. Сюда их свозили боящиеся огласки родители. Но когда детектив Смит прибывает в некогда величественный готический особняк, она обнаруживает, что тот почти пуст — приют срочно закрывают. Зато заросшее кладбище неподалеку наводит ее на мысль, что отравление медсестры Чэпмен — не первая подозрительная смерть в Хэрроуфорд-Холле… Куда подевались все «воспитанницы» этого приюта? И, что самое главное, их дети, родившиеся здесь? Похоже, расследование легким не будет…____________________________________________________________«Захватывающий пейдж-тернер». — New Idea«Удивительная история, полная убийств и исторического бессилия женщин. Написана от лица трех персонажей и отличается стремительным темпом повествования». — Sisters in Crime«Это захватывающий детектив, написанный острым, как скальпель, пером. Йоварт в очередной раз наполняет увлекательный криминальный сюжет литературной тонкостью. В результате получился один из лучших детективных романов, которые я читал за последние годы». — Дж. П. Помаре«Большая и яркая история, берущая начало в темных временах. Повесть о лжи и предательстве, которая заставит вас злиться и не давать спать по ночам. Лин Йоварт — писательница, с которой нужно считаться». — Хейли Скривенор«Дьявольски умная и удивительно оригинальная книга, раскрывающая тайны грязного мира, замалчиваемые до сих пор. Фантастическое продолжение триумфа "Молчаливой слушательницы", полное убедительных персонажей и поразительных сюжетных поворотов». — Эшли Блант«Пронзительная история о несправедливости и мести. Лин Йоварт — необычайно сильная писательница. Мне очень понравилось». — Маргарет Хики«Настолько же захватывающий, насколько и шокирующий роман. Лин Йоварт вдохнула в эту замечательную историю такую поразительную жизнь, что от нее невозможно оторваться — и она будет держать вас в напряжении до самого непредсказуемого финала». — Гленна Томсон«Йоварт наносит готический удар под дых — жуткий и невероятно умный. Этот роман дает голос поколению женщин, лишенных его. Смелый, жестокий и неотразимый». — Р. У. Р. Макдональд.</t>
  </si>
  <si>
    <t>Novel. Национальный бестселлер</t>
  </si>
  <si>
    <t>Lin, Jovart</t>
  </si>
  <si>
    <t>House of Shame</t>
  </si>
  <si>
    <t>ILLEGAL CONSUMPTION OF NARCOTIC DRUGS, PSYCHOTROPIC SUBSTANCES, AND THEIR ANALOGUES IS HARMFUL TO HEALTH, AND THEIR ILLICIT TRAFFICKING IS PROHIBITED AND ENTAILS LIABILITY ESTABLISHED BY LAW. BASED ON REAL EVENTS. A refuge for the lost... or an incubator of hatred and revenge?Australia, Victoria. Detective Sergeant Eleanor Smith finally gets her first murder case. The body of a female local nurse has been found in Harrowford Hall, a shelter for unmarried mothers in the countryside; it is clear that she was poisoned. For decades, Harrowford Hall has been infamously known as a "shelter for girls in crisis." People like fourteen-year-old Jane McAvoy, who has no idea how she got pregnant. Or Marilyn Pollard, a scared, embittered teenage girl desperate to escape. Their parents, who were afraid of publicity, brought them here. But when Detective Smith arrives at the once majestic Gothic mansion, she discovers that it is almost empty — the orphanage is being urgently closed. But the overgrown cemetery nearby suggests to her that the poisoning of Nurse Chapman is not the first suspicious death in Harrowford Hall.… Where have all the "pupils" of this orphanage gone? And, most importantly, their children who were born here? It looks like the investigation won't be easy....____________________________________________________________"Exciting Page Turner". — New Idea"An amazing story full of murders and historical impotence of women. It is written from the perspective of three characters and is characterized by a fast-paced narrative." "Sisters in Crime" is an exciting detective story written with a scalpel—sharp pen. Jovart once again fills the fascinating criminal plot with literary subtlety. The result is one of the best detective novels I've read in recent years." — J. P. Pomare"A big and vivid story originating in dark times. A tale of lies and betrayal that will make you angry and keep you awake at night. Lyn Yowart is a writer to be reckoned with." — Hayley Scrivenor"Is a devilishly clever and surprisingly original book that reveals the secrets of a dirty world that have been hushed up until now. A fantastic sequel to the triumph of the Silent Listener, full of compelling characters and striking plot twists." — Ashley Blunt, "A poignant story of injustice and revenge. Lyn Yowart is an extraordinarily strong writer. I really liked it." — Margaret Hickey"Is as exciting as it is shocking novel. Lin Yowart has breathed such amazing life into this wonderful story that it is impossible to tear yourself away from it — and it will keep you in suspense until the most unpredictable ending." — Glenna Thomson "Jovart delivers a Gothic punch in the gut—creepy and incredibly smart. This novel gives a voice to a generation of women deprived of it. Brave, cruel and irresistible." — R. W. R. McDonald.</t>
  </si>
  <si>
    <t>https://sentrumbookstore.com/upload/iblock/550/ewodiu60fco5tp99a7uncdsh2d7czh6f/9785042428326.jpg</t>
  </si>
  <si>
    <t>Литвинова, Анна, Литвинов, Сергей</t>
  </si>
  <si>
    <t>Бездна с мягкими стенами</t>
  </si>
  <si>
    <t>В психиатрической больнице, где диагнозы становятся приговорами, а лекарства — ядом, разворачиваются судьбы тех, кто осмеливается бросить ей вызов. Юный и дерзкий Филипп, мечтающий о сцене, из-за одной неосторожной фразы попадает в бездну с мягкими стенами, где его личность пытаются стереть. В соседнем отделении угасает богатая наследница Рита. Их отчаянная борьба за разум и свободу сплетается с тайным расследованием, которое ведет гениальный математик по кличке Кречет и его команда «знатоков». Смогут ли они разоблачить зловещий заговор и помочь Филиппу и Рите выбраться из ада или бездна поглотит их навсегда?Роман Анны и Сергея Литвиновых открывает новую страницу в творчестве знаменитого тандема российского детектива. Это захватывающая история о безжалостной силе, перемалывающей судьбы, о родительской самоотверженности и готовности пойти на преступление ради спасения ребенка, о любви, которая способна пробиться сквозь пелену безумия.</t>
  </si>
  <si>
    <t>Знаменитый тандем российского детектива. Игры с разумом</t>
  </si>
  <si>
    <t>Litvinova, Anna, Litvinov, Sergey</t>
  </si>
  <si>
    <t>An abyss with soft walls</t>
  </si>
  <si>
    <t>In a psychiatric hospital where diagnoses become sentences and drugs become poison, the fates of those who dare to challenge her unfold. The young and daring Philip, who dreams of a stage, falls into an abyss with soft walls because of one careless phrase, where they try to erase his personality. Rita, a wealthy heiress, is fading away in the next ward. Their desperate struggle for reason and freedom is intertwined with a secret investigation led by a brilliant mathematician named Gyrfalcon and his team of "experts." Will they be able to expose the sinister conspiracy and help Philip and Rita escape from hell, or will the abyss swallow them up forever?The novel by Anna and Sergey Litvinov opens a new page in the work of the famous tandem of the Russian detective. This is an exciting story about a ruthless force that grinds fate, about parental dedication and willingness to commit a crime to save a child, about love that can break through the veil of madness.</t>
  </si>
  <si>
    <t>https://sentrumbookstore.com/upload/iblock/5a9/e5e31tlpfbmyltdxrrynqbvrqkgcoe5c/9785042348143.jpg</t>
  </si>
  <si>
    <t>Лэм, Ливи</t>
  </si>
  <si>
    <t>Волк без присмотра</t>
  </si>
  <si>
    <t>ДЕТЕКТИВНЫЙ ТРИЛЛЕР О ТЕМНОЙ ИЗНАНКЕ ЛИТЕРАТУРНОГО МИРА ДЛЯ ПОКЛОННИКОВ ДОРАМ «МЫШЬ», «ЦВЕТОК ЗЛА» И «НЕЗНАКОМЦЫ ИЗ АДА». Когда Ким Лина написала бестселлер «Руководство к убийству», она и подумать не могла, что создаст инструкцию для маньяка. Один из поклонников ее творчества превратил книгу в план: убил тринадцать человек, точь-в-точь воссоздавая придуманные ею преступления. Однако серийный убийца Ким Минсок все же оказался за решеткой, а Лина, презираемая читателями за свою косвенную причастность к трагедии, была вынуждена продолжать писательскую карьеру под псевдонимом, пока… у Минсока не появился подражатель. Полиция обращается к писательнице за помощью. И не только потому, что в прошлом она сама была криминалистом. Ким Минсок, кажется, знает что-то о своем последователе, вот только говорить о нем согласен лишь со своим любимым автором…Затаиться — и позволить невинным умирать. Помочь — и вновь стать мишенью. «Если каждая написанная тобой страница — искра вдохновения для серийного убийцы, как скоро перо в твоей руке дрогнет? Вас ждет погружение в загадочное расследование вместе с Линой, где за каждым шагом наблюдает. . . психопат и подражатель. Понравится фанатам дорамы "Мышь", однозначно!» — Ксения Хан, автор издательства «Эксмо».</t>
  </si>
  <si>
    <t>Сеульская головоломка</t>
  </si>
  <si>
    <t>Lam, Livy</t>
  </si>
  <si>
    <t>An unsupervised wolf</t>
  </si>
  <si>
    <t>A DETECTIVE THRILLER ABOUT THE DARK UNDERSIDE OF THE LITERARY WORLD FOR FANS OF THE DRAMAS "MOUSE", "FLOWER OF EVIL" AND "STRANGERS FROM HELL". When Kim Lina wrote the best-selling book "A Guide to Murder," she never imagined that she would create an instruction manual for a maniac. One of her fans turned the book into a plan: he killed thirteen people, recreating exactly the crimes she had invented. However, serial killer Kim Minseok still ended up behind bars, and Lina, despised by readers for her indirect involvement in the tragedy, was forced to continue her writing career under a pseudonym until... Minseok had an imitator. The police are appealing to the writer for help. And not only because she was a criminologist herself in the past. Kim Minseok seems to know something about his follower, but he only agrees to talk about him with his favorite author... to lie low and let the innocent die. To help, and to become a target again. "If every page you write is a spark of inspiration for a serial killer, how soon will the pen tremble in your hand? You will be immersed in a mysterious investigation with Lina, where every step is being watched. . . . a psychopath and a copycat. Fans of the drama "The Mouse" will definitely like it!" — Ksenia Khan, author of Eksmo publishing house.</t>
  </si>
  <si>
    <t>https://sentrumbookstore.com/upload/iblock/20b/1hrekw1dxw0wco3e947t2jezn3yg2xfg/9785042351167.jpg</t>
  </si>
  <si>
    <t>Марсэль, Эжен</t>
  </si>
  <si>
    <t>Два лица смерти</t>
  </si>
  <si>
    <t>От финалиста премии «Русский Детектив». Серия убийств сыновей высокопоставленных чиновников потрясла Сиэтл. Из Питтсбурга на помощь полиции приезжает детектив Джек Смит. Однако у него свои мотивы для участия в расследовании – преступления в Сиэтле похожи на дело Чистильщика, знаменитого серийного убийцы, которое вел отец Джека. Следствие выходит на близнецов Твинн Аву и Адама из городка Даун Крик. Неужели хрупкая, похожая на ангела Ава причастна к этим зверским убийствам? Или виновен ее брат Адам, с детства защищающий сестру от любых обидчиков?А вскоре становится понятно, что близнецы действительно связаны с Чистильщиком, но самым необычным образом…</t>
  </si>
  <si>
    <t>Лучший современный детектив. От лауреатов премии «Русский Детектив»</t>
  </si>
  <si>
    <t>Marcel, Eugene</t>
  </si>
  <si>
    <t>Two faces of death</t>
  </si>
  <si>
    <t>From the finalist of the Russian Detective Award. A series of murders of the sons of high-ranking officials has shocked Seattle. Detective Jack Smith arrives from Pittsburgh to help the police. However, he has his own motives for participating in the investigation – the crimes in Seattle are similar to the case of the Cleaner, the famous serial killer, which was led by Jack's father. The investigation leads to the twins Twinn Ava and Adam from the town of Down Creek. Is the fragile, angel-like Ava involved in these brutal murders? Or is her brother Adam guilty, who has been protecting his sister from any abusers since childhood?And soon it becomes clear that the twins are indeed connected to the Cleaner, but in the most unusual way.…</t>
  </si>
  <si>
    <t>https://sentrumbookstore.com/upload/iblock/db0/9snvuacrk6dd6a7k3elr0uge2wvmdm9r/9785042441363.jpg</t>
  </si>
  <si>
    <t>Миддлтон, Лия</t>
  </si>
  <si>
    <t>Признание в убийстве</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</si>
  <si>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ИДЕАЛЬНОЕ ЧТЕНИЕ ДЛЯ ЛЮБИТЕЛЕЙ ДЖОНА МАРРСА, СТИВА КАВАНЫ И ФРАНКА ТИЛЬЕ. ОТ АВТОРА ПСИХОЛОГИЧЕСКОГО ТРИЛЛЕРА «ЧТО СЛУЧИЛОСЬ ПРОШЛОЙ НОЧЬЮ». Есть ли у вас потаенные желания и секреты, о которых стыдно рассказать даже близким? А что, если будет такое место, где можно анонимно и без осуждения во всем признаться? Абсолютно во всем, даже убийстве…Добро пожаловать в «Комнату исповеди». Безопасное место для откровений и признаний без последствий. Здесь люди рассказывают о своих грехах и грязных фантазиях. Но однажды на сайте появляется признание в убийстве…Для Эмилии Хайнес, бывшего офицера полиции, все изменилось год назад, когда ее сестру убили. Виновного так и не поймали, и она не смогла остаться на службе. Теперь Эмилия занимается частными расследованиями, а все свободное время проводит на сайтах, посвященных откровениям и реальным преступлениям. Но однажды она натыкается на сообщение об убийстве. Сначала это кажется глупым розыгрышем, пока не становится ясно, что жертвы, указанные в признании, действительно пропали. А потом на сайт загружают видео, и самое худшее происходит на глазах у миллиона зрителей. Когда находят первое тело, никто даже представить не мог, что за этим последует новое признание. И новые жертвы. Эмилия, несмотря на все предостережения, сама берется за дело. Психопат, решивший устроить самосуд, явно не собирается останавливаться. С каждым часом вопросы лишь множатся. Где находится «Комната исповеди»? Что лежит в странных ящиках, которые упоминали погибшие? Когда начнется новый отсчет? И, самое главное — кто станет следующей жертвой?_________________________________________________________«Захватывающая, леденящая душу книга, от которой сердце уходит в пятки… невозможно оторваться». — Крис Уитакер, автор мирового бестселлера «Мы начинаем в конце»«Ужасающий, мрачный и невероятно оригинальный роман с шокирующей концовкой — мне очень понравилась эта книга». — Кэтрин Купер, автор детектива «Шале»«Блестяще написано… я буду рекомендовать эту книгу всем своим знакомым». — Сара Пирс, автор мировых бестселлеров «Санаторий», «Скала жнеца» и «Дебри»«Напряженная, потрясающая, продуманная книга». — Клэр Дуглас, автор триллеров «А затем она исчезла», «Моя новая сестра», «Комната их тайн»«Превосходно. Уверенно, элегантно и совершенно увлекательно». — Уилл Дин, автор бестселлеров «Пусть все горит» и «Последний пассажир»«Динамично и актуально… по-настоящему захватывающе». — Элли Рейнолдс, автор триллеров «Дрожь» и «Бухта Скорби»«Мне очень понравилось. Крутые сюжетные повороты». — Джиллиан Макаллистер, автор триллеров «Все, кроме правды», «Все, что вы скажете»«Выдающийся психологический триллер». — Эшли Одрейн, автор триллера «Ты знала»«Книга наполнена ужасом и угрозами — лучше не читать темной осенней ночью». — Daily Mail.</t>
  </si>
  <si>
    <t>Middleton, Leah</t>
  </si>
  <si>
    <t>Confession of murder</t>
  </si>
  <si>
    <t>ILLEGAL CONSUMPTION OF NARCOTIC DRUGS, PSYCHOTROPIC SUBSTANCES, AND THEIR ANALOGUES IS HARMFUL TO HEALTH, AND THEIR ILLICIT TRAFFICKING IS PROHIBITED AND ENTAILS LIABILITY ESTABLISHED BY LAW. THE PERFECT READ FOR FANS OF JOHN MARRS, STEVE KAVANAGH AND FRANK THIELE. FROM THE AUTHOR OF THE PSYCHOLOGICAL THRILLER "WHAT HAPPENED LAST NIGHT." Do you have hidden desires and secrets that you are ashamed to tell even your loved ones? What if there is a place where you can confess everything anonymously and without condemnation? Absolutely everything, even murder…Welcome to the "Confession Room". A safe place for revelations and confessions without consequences. Here people talk about their sins and dirty fantasies. But one day, a confession of murder appears on the website.…For Emilia Haines, a former police officer, everything changed a year ago when her sister was murdered. The culprit was never caught, and she was unable to remain in the service. Now Emilia is engaged in private investigations, and spends all her free time on websites dedicated to revelations and real crimes. But one day she comes across a message about a murder. At first it seems like a silly prank, until it becomes clear that the victims mentioned in the confession are indeed missing. And then a video is uploaded to the site, and the worst happens in front of a million viewers. When the first body is found, no one could even imagine that a new confession would follow. And new victims. Emilia, despite all the warnings, gets down to business on her own. A psychopath who decides to lynch himself is clearly not going to stop. The questions are only multiplying with each passing hour. Where is the "Confession Room"? What is in the strange boxes mentioned by the dead? When will the new countdown start? And, most importantly, who will be the next victim?_________________________________________________________"An exciting, chilling book that makes my heart sink... it's impossible to tear myself away." — Chris Whitaker, author of the world bestseller "We Begin at the End", "A terrifying, dark and incredibly original novel with a shocking ending — I really liked this book." — Catherine Cooper, author of the detective story "Chalet", "Brilliantly written... I will recommend this book to all my friends." — Sarah Pierce, author of the world bestsellers "Sanatorium", "Reaper's Rock" and "Wilds", "Intense, amazing, thoughtful book". — Claire Douglas, author of the thrillers "And then she Disappeared", "My New Sister", "The Room of their Secrets""Excellent. Confident, elegant and absolutely fascinating." — Will Dean, author of the bestsellers "Let Everything Burn" and "The Last Passenger""Dynamic and relevant... really exciting." — Ellie Reynolds, author of the thrillers "Tremor" and "Bay of Sorrow""I really liked it. Steep plot twists." — Gillian McAllister, author of thrillers "Everything but the Truth", "Anything You Say", "Outstanding psychological thriller". — Ashley Audrain, author of the thriller "You Knew" "The book is filled with horror and threats — it's better not to read on a dark autumn night." — Daily Mail.</t>
  </si>
  <si>
    <t>https://sentrumbookstore.com/upload/iblock/b84/j3cwa4o15zatp9fe2lhl5x5nxxyiptm1/9785042413797.jpg</t>
  </si>
  <si>
    <t>Михалкова, Елена</t>
  </si>
  <si>
    <t>Прежде чем иволга пропоет</t>
  </si>
  <si>
    <t>Ей обещали, что это тихое место. Ей обещали, что она спокойно отдохнет. Карелия. Озеро. Благоустроенные коттеджи. Всего десять туристов. На золотом крыльце сидели:Лжец,Беглец,Охотник,Убийца,Жертва. Ее не предупредили только об одном: придется выбрать, кем ты будешь. . Новое дело частных сыщиков Сергея Бабкина и Макара Илюшина. – Издано около пятидесяти детективных и фантастических романов Елены Михалковой. Более 18-ти экранизаций. – Елена Михалкова – российская писательница, автор популярнейших детективных романов, изданных тиражом более одного миллиона экземпляров.</t>
  </si>
  <si>
    <t>Безупречный детектив</t>
  </si>
  <si>
    <t>Mikhalkova, Elena</t>
  </si>
  <si>
    <t>Before the oriole sings</t>
  </si>
  <si>
    <t>She was promised that it was a quiet place. She was promised that she would rest in peace. Karelia. Lake. Well-maintained cottages. There are only ten tourists. They were sitting on the golden porch:Liar, Fugitive, Hunter, Murderer, Victim. The only thing she wasn't warned about was that you'd have to choose who you were going to be. . The new case of private investigators Sergey Babkin and Makar Ilyushin. – About fifty detective and fantasy novels by Elena Mikhalkova have been published. More than 18 film adaptations. – Elena Mikhalkova is a Russian writer, the author of the most popular detective novels, published in more than one million copies.</t>
  </si>
  <si>
    <t>https://sentrumbookstore.com/upload/iblock/b4b/96sbhnthaac4pxmy8i7dxtdoi4fkuy1e/9785171880293.jpg</t>
  </si>
  <si>
    <t>Призрак в кривом зеркале</t>
  </si>
  <si>
    <t>Любовь порой страшней ненависти. Она сметает на своём пути всё, что мешает её замыслам, не останавливаясь даже перед преступлением. Частный детектив Марк Илюшин отправился в маленький провинциальный городок, чтобы поймать привидение… Старый дом, утопающий в цветах сирени, стал надёжным пристанищем этого удивительного призрака. Но история убийств, которую удалось раскрыть сыщику, оказалась намного страшней любой мистики. А её участники мирно пьют кофе, улыбаясь друг другу, и определяют свою следующую жертву.</t>
  </si>
  <si>
    <t>The ghost in the crooked mirror</t>
  </si>
  <si>
    <t>Love is sometimes scarier than hate. She sweeps away everything in her path that hinders her plans, not even stopping before a crime. Private detective Mark Ilyushin went to a small provincial town to catch a ghost… The old house, surrounded by lilac flowers, has become a safe haven for this amazing ghost. But the murder story that the detective managed to uncover turned out to be much scarier than any mystery. And its participants peacefully drink coffee, smiling at each other, and determine their next victim.</t>
  </si>
  <si>
    <t>https://sentrumbookstore.com/upload/iblock/6af/0lv40lagw3qi3wrams3nljowmsnlr9xr/9785171873356.jpg</t>
  </si>
  <si>
    <t>Мишальон, Клеменс</t>
  </si>
  <si>
    <t>Последнее убежище</t>
  </si>
  <si>
    <t>ТРИЛЛЕР С ГЛУБОКИМ ПСИХОЛОГИЗМОМ ОТ АВТОРА БЕСТСЕЛЛЕРА «ТИХАЯ КВАРТИРАНТКА». ПОНРАВИТСЯ ЛЮБИТЕЛЯМ СЕРИАЛА «БЕЛЫЙ ЛОТОС». Ты вырвешься из клетки. Чтобы построить свою…Фрида и Габриэль, сестра и брат. Сейчас они взрослые и сильные, но когда-то напоминали двух раненых зверьков. Выросшие в секте, закрытой от всего мира, они стали спасением друг для друга. Больше им было не на кого положиться — особенно после побега из коммуны. Но девять лет назад все изменила трагедия…Брат с сестрой пытаются восстановить связь. Они приезжают в роскошный отель, расположенный в сердце пустыни, однако между ними все еще высится незримая стена. В отеле также отдыхают Сабрина, прекрасная молодая женщина, и ее пожилой, богатый и влиятельный муж. В одно утро сотрудники отеля с ужасом обнаруживают бездыханное тело Сабрины. Подозрение падает на Габриэля. Фрида убеждена, что брат невиновен, но вскоре ее начинают мучить сомнения — ведь в убийстве его подозревают не в первый раз…_____________________________________________________________«Самая невероятная история года». — Marie Claire«Мишальон мастерски переплетает прошлое героев, проведенное в секте, с напряженным настоящим, где происходит расследование; автор смешивает тонкий психологизм с таким ужасом, который заставляет вцепиться в шезлонг и не отпускать, пока не дочитаешь». — Oprah Daily«Клеменс Мишальон снова на высоте… С каждой новой книгой Мишальон утверждает свое место в списке самых интригующих авторов триллеров нашего времени, и нам уже не терпится прочесть ее следующую книгу». — New York Post«Мишальон мастерски создает персонажей и напряжение в романе… Книга полна загадок, но в первую очередь она — о сострадании и человечности». — Kirkus Reviews«Клеменс Мишальон заманивает читателя роскошным богатым сеттингом, красивым языком и отдаленным преступлением, после чего бросает настоящую бомбу. Роман действительно шокирует и заставляет задуматься о том, что такое семья, и напоминает, что, как бы сильно мы ни старались, забыть прошлое невозможно. Впечатление останется с читателями надолго! Идеальная книга на лето». — Мэри Кубица, автор бестселлеров New York Times«Книга, полная жутких поворотов, неожиданностей, мощных посылов о любви, обмане, преданности, доверии, подозрении, контроле и глубокой связи». — Booklist.</t>
  </si>
  <si>
    <t>Главный триллер года</t>
  </si>
  <si>
    <t>Michalion, Clemens</t>
  </si>
  <si>
    <t>The last refuge</t>
  </si>
  <si>
    <t>A THRILLER WITH DEEP PSYCHOLOGY FROM THE AUTHOR OF THE BESTSELLER "THE QUIET LODGER". FANS OF THE SERIES "WHITE LOTUS" WILL LIKE IT. You will break out of the cage. To build their own... Frida and Gabriel, sister and brother. Now they are grown up and strong, but once they resembled two wounded animals. Having grown up in a sect closed off from the whole world, they became each other's salvation. They had no one else to rely on, especially after escaping from the commune. But nine years ago, tragedy changed everything.…Brother and sister are trying to reconnect. They arrive at a luxury hotel located in the heart of the desert, but there is still an invisible wall between them. Sabrina, a beautiful young woman, and her elderly, rich, and influential husband are also staying at the hotel. One morning, the hotel staff is horrified to discover Sabrina's lifeless body. Suspicion falls on Gabriel. Frida is convinced that her brother is innocent, but soon she begins to be tormented by doubts, because this is not the first time he has been suspected of murder...._____________________________________________________________" The most incredible story of the year." — Marie Claire"Michalion masterfully intertwines the characters' past, spent in a sect, with a tense present where an investigation takes place; the author mixes subtle psychology with such horror that makes you cling to a chaise longue and not let go until you finish reading." — Oprah Daily"Clemence Michalion is back on top… With each new book, Michalion is asserting her place on the list of the most intriguing thriller authors of our time, and we can't wait to read her next book." — New York Post"Michalion masterfully creates characters and tension in the novel… The book is full of mysteries, but first of all it is about compassion and humanity." — Kirkus Reviews"Clemens Michalion lures the reader with a sumptuous rich setting, beautiful language and a distant crime, after which he throws a real bomb. The novel is really shocking and makes you think about what a family is, and reminds you that no matter how hard we try, it's impossible to forget the past. The impression will stay with readers for a long time! The perfect book for the summer." — Mary Kubica, New York Times bestselling author, "A book full of creepy twists, surprises, powerful messages about love, deception, devotion, trust, suspicion, control, and deep connection." — Booklist.</t>
  </si>
  <si>
    <t>https://sentrumbookstore.com/upload/iblock/d2b/qs2xx8jubn37r4surq4wznn1v4fbb4ed/9785042252709.jpg</t>
  </si>
  <si>
    <t>Полякова, Татьяна, Полякова, Анна</t>
  </si>
  <si>
    <t>Следы в высокой траве</t>
  </si>
  <si>
    <t>Ироничный роман о цене старых тайн и людях, готовых на всё, чтобы прошлое осталось в прошлом. История о том, как безобидное приключение превращается в настоящее расследование!Когда Марина и её подруга Лена приезжают на лето в тихую Сосновку, они рассчитывают на отдых и деревенский уют. Но всё меняется после знакомства с журналистом Андреем Роговым, который собирает местные легенды. Любопытство приводит их к старой байке о спрятанном кладе, а затем — к страшной находке у заброшенного амбара. Вместо беззаботного отпуска героини оказываются втянуты в расследование убийства, где переплетаются давние деревенские секреты, старые обиды, исчезновения прошлого и карта, ведущая к разгадке тайны местных жителей. Расследуя убийство, героини понимают: в Сосновке ничего не происходит случайно. И если кто-то однажды начал искать клад — значит, он уже нашёл нечто куда более опасное. Ведь самое страшное в этой истории не легенда о сокровищах, а люди, готовые хранить тайны любой ценой.</t>
  </si>
  <si>
    <t>Детективы с авантюрой Татьяны и Анны Поляковых</t>
  </si>
  <si>
    <t>Polyakova, Tatiana, Polyakova, Anna</t>
  </si>
  <si>
    <t>Footprints in the tall grass</t>
  </si>
  <si>
    <t>An ironic novel about the price of old secrets and people who are willing to do anything to make the past a thing of the past. The story of how a harmless adventure turns into a real investigation!When Marina and her friend Lena come to quiet Sosnovka for the summer, they expect relaxation and rustic comfort. But everything changes after meeting the journalist Andrey Rogov, who collects local legends. Curiosity leads them to an old story about a hidden treasure, and then to a terrible discovery at an abandoned barn. Instead of a carefree vacation, the heroines find themselves embroiled in a murder investigation that intertwines old village secrets, old grudges, past disappearances, and a map leading to solving the mystery of the locals. While investigating the murder, the heroines realize that nothing happens by chance in Sosnovka. And if someone started looking for treasure once, it means that they have already found something much more dangerous. After all, the scariest thing in this story is not the legend of treasures, but people who are ready to keep secrets at any cost.</t>
  </si>
  <si>
    <t>https://sentrumbookstore.com/upload/iblock/e81/q5byaq4cevwy9sfn5y4byaojgs32f2ej/9785042453014.jpg</t>
  </si>
  <si>
    <t>Рейн, Макс</t>
  </si>
  <si>
    <t>Хрустальная сказка</t>
  </si>
  <si>
    <t>Одно научное открытие. Три жизни. Тайна, которая перевернет всё. Нейробиолог Антуан Берг на грани величайшего прорыва — его эксперимент с музыкальной терапией может спасти неизлечимо больную пациентку. Но когда она умирает, Антуан оказывается под угрозой отстранения от исследования и судебного преследования за незаконное лечение. Музыкант Лексус борется с творческим кризисом и волной ненависти в социальных сетях, ища в музыке свою страсть и внутреннюю свободу. Алекс Берг, успешный журналист из высшего общества, брат Антуана, живет жизнью, полной блеска, пока однажды не будет вынужден пересмотреть всё, во что он верил. Три совершенно разные судьбы. . . или нет?Когда грань между реальностью и иллюзией стирается, а прошлое настигает настоящее, героям предстоит узнать шокирующую правду, которая навсегда изменит их представление о себе. Психологическим триллер о сложности человеческой души и пути к принятию себя. Что, если правда окажется совсем не той, какой мы ее себе представляли?</t>
  </si>
  <si>
    <t>Миры Макс Рейн</t>
  </si>
  <si>
    <t>Rain, Max</t>
  </si>
  <si>
    <t>The Crystal Fairy Tale</t>
  </si>
  <si>
    <t>One scientific discovery. Three lives. A mystery that will turn everything around. Neuroscientist Antoine Berg is on the verge of a major breakthrough — his experiment with music therapy can save a terminally ill patient. But when she dies, Antoine is threatened with suspension from research and prosecution for illegal treatment. Lexus musician is struggling with a creative crisis and a wave of hate on social media, looking for his passion and inner freedom in music. Alex Berg, a successful high-society journalist, Antoine's brother, lives a life full of brilliance until one day he is forced to rethink everything he believed in. Three completely different fates. . . or not?When the line between reality and illusion is blurred, and the past overtakes the present, the characters will learn a shocking truth that will forever change their self-image. A psychological thriller about the complexity of the human soul and the path to self-acceptance. What if the truth turns out to be completely different from what we imagined it to be?</t>
  </si>
  <si>
    <t>https://sentrumbookstore.com/upload/iblock/a7e/aicrlqy7k3xupkfg3po6h0cu6cisys2b/9785042441455.jpg</t>
  </si>
  <si>
    <t>Романова, Галина</t>
  </si>
  <si>
    <t>Возмездие по плану совпадений</t>
  </si>
  <si>
    <t>Майор полиции Вера Кузьмина расследует серию убийств молодых женщин, чьи тела находят в свадебных платьях. Дело начинается с обнаружения скелета в лесу — невесты, пропавшей три года назад. Влад Иванов готовится к свадьбе с Евой, дочерью влиятельного бизнесмена. Влад чувствует себя в ловушке: он не любит Еву, тоскует по бывшей возлюбленной, но не может вырваться из-под контроля будущего тестя. Постепенно Вера связывает воедино цепочку преступлений: все жертвы исчезали накануне свадьбы, а их платья были украдены из одного и того же салона…Сложно было представить, что авантюрная идея изложить на бумаге придуманную криминальную историю внезапно перерастет во что-то серьезное и станет смыслом жизни. Именно с этого начался творческий путь российской писательницы Галины Романовой. И сейчас она по праву считается подлинным знатоком чувств и отношений. Суммарный тираж книг Галины Романовой превысил 3 миллиона экземпляров.</t>
  </si>
  <si>
    <t>Детективы Галины Романовой. Метод Женщины. Новое оформление</t>
  </si>
  <si>
    <t>Romanova, Galina</t>
  </si>
  <si>
    <t>Retribution according to the plan of coincidences</t>
  </si>
  <si>
    <t>Police Major Vera Kuzmina is investigating a series of murders of young women whose bodies are found in wedding dresses. The case begins with the discovery of a skeleton in the forest — a bride who disappeared three years ago. Vlad Ivanov is preparing for a wedding with Eva, the daughter of an influential businessman. Vlad feels trapped: he does not love Eva, longs for his former lover, but cannot escape from the control of his future father-in-law. Gradually, Vera links together a chain of crimes: all the victims disappeared on the eve of the wedding, and their dresses were stolen from the same salon.…It was hard to imagine that the adventurous idea of putting an invented criminal story on paper would suddenly grow into something serious and become the meaning of life. It was with this that the creative path of the Russian writer Galina Romanova began. And now she is rightfully considered a true connoisseur of feelings and relationships. The total circulation of Galina Romanova's books has exceeded 3 million copies.</t>
  </si>
  <si>
    <t>https://sentrumbookstore.com/upload/iblock/1f5/um5wdi31xrfwnk3kxwpcnsihg3zyvaj9/9785042407178.jpg</t>
  </si>
  <si>
    <t>Тень чужого врага</t>
  </si>
  <si>
    <t>В небольшом поселке обнаруживают два трупа — мужчину и женщину, слившихся в смертельном объятии. Местный участковый Анисимов, недавно овдовевший и пытающийся справиться с одиночеством, начинает расследование, которое выводит его на след серийного убийцы, использующего электрички для поиска жертв. . . Параллельно в Москве майор Дима Воинов занимается делом о загадочной смерти продюсера в ресторане. Обе линии постепенно сближаются, указывая на одного преступника…Новая книга Галины Романовой — очень интригующая и трогательная история о том, насколько мы ответственны за то, что делаем со своей собственной жизнью. Несколько увлекательных сюжетных линий, повествующих о судьбах разных людей, развиваются параллельно, чтобы в финале сплестись в тугой узел, когда все тайны будут раскрыты, а злодеи выведены на чистую воду.</t>
  </si>
  <si>
    <t>The shadow of someone else's enemy</t>
  </si>
  <si>
    <t>In a small village, two corpses are discovered — a man and a woman, fused in a deadly embrace. Local police officer Anisimov, recently widowed and trying to cope with loneliness, begins an investigation that leads him on the trail of a serial killer who uses trains to search for victims. At the same time, in Moscow, Major Dima Voinov is dealing with the case of the mysterious death of a producer in a restaurant. The two lines gradually converge, pointing to the same culprit.…Galina Romanova's new book is a very intriguing and touching story about how responsible we are for what we do with our own lives. Several fascinating storylines, telling about the fates of different people, develop in parallel, in order to entwine themselves into a tight knot in the finale, when all the secrets are revealed and the villains are brought to light.</t>
  </si>
  <si>
    <t>https://sentrumbookstore.com/upload/iblock/afb/ltibk5t8kim2u8g5tqd5hq4g4aotr9ok/9785042452147.jpg</t>
  </si>
  <si>
    <t>Руда, Кайра</t>
  </si>
  <si>
    <t>Джилл очень недовольна</t>
  </si>
  <si>
    <t>У Джека и Джилл, которые живут в симпатичном доме, расположенном в богатом квартале небольшого городка, на первый взгляд идеальный брак. Ну а на второй? Загадочная семейная драма скрывает тёмную тайну: за фасадом счастливого супружества можно отыскать и давнее ДТП со смертельным исходом, и несколько подозрительных пожаров, и пропажу денег из городского бюджета… А теперь Джилл задумывает короткую поездку по природным паркам Юты, чтобы укрепить семейные узы и оживить остывающие чувства супруга. Но какова её истинная цель? Так начинается захватывающий психологический триллер — игра в кошки‑мышки, окрашенная смертельной опасностью и чернейшим юмором.</t>
  </si>
  <si>
    <t>Азбука-Аттикус; Иностранка</t>
  </si>
  <si>
    <t>Ore, Kaira</t>
  </si>
  <si>
    <t>Jill is very unhappy</t>
  </si>
  <si>
    <t>Jack and Jill, who live in a nice house located in a wealthy quarter of a small town, have an ideal marriage at first glance. But what about the second one? A mysterious family drama hides a dark secret: behind the facade of a happy marriage, you can find a long-standing fatal accident, several suspicious fires, and the loss of money from the city budget ... And now Jill is planning a short trip to Utah's natural parks to strengthen family ties and revive her husband's cooling feelings. But what is its true purpose? This is how an exciting psychological thriller begins — a cat‑and-mouse game tinged with deadly danger and the blackest humor.</t>
  </si>
  <si>
    <t>https://sentrumbookstore.com/upload/iblock/356/r6am5bbnf1x3hf9ue57bsai1iggmbrta/9785389304932.jpg</t>
  </si>
  <si>
    <t>Свечин, Николай</t>
  </si>
  <si>
    <t>Горячее Белое море</t>
  </si>
  <si>
    <t>Лето 1916 года. Пока на фронтах идет кровопролитная война, на Русском Севере зреет опасность иного рода. В Архангельске и на Мурмане, где строится стратегическая железная дорога, среди десятков тысяч военнопленных скрываются германские агенты. Они попали в плен не случайно: их задача — собирать секретные сведения, организовывать побеги, готовить диверсии и бить по русскому тылу изнутри. Раскрыть вражескую сеть поручено статскому советнику Алексею Лыкову. Нужно не просто поймать шпионов, но раскрыть каналы связи врага. Следы ведут в порт, лагеря, жандармские управления и туда, где у полярной границы сходятся три государства. Лыкову придется действовать быстро и осторожно: противник умен, дисциплинирован и умеет скрываться. А цена неудачи слишком высока — под ударом окажутся стратегическая дорога, морские перевозки и безопасность всего русского Севера. Захватывающий исторический детектив от победителя премии «Русский детектив» Николая Свечина. Роман входит в цикл произведений о сыщике Алексее Лыкове и является сороковым по счету.</t>
  </si>
  <si>
    <t>Сыщики и воры. Исторические детективы Николая Свечина</t>
  </si>
  <si>
    <t>Svechin, Nikolai</t>
  </si>
  <si>
    <t>The Hot White Sea</t>
  </si>
  <si>
    <t>Summer of 1916. While a bloody war is going on on the fronts, a different kind of danger is brewing in the Russian North. German agents are hiding among tens of thousands of prisoners of war in Arkhangelsk and Murmansk, where a strategic railway is being built. They were captured for a reason: their task is to collect secret information, organize escapes, prepare sabotage and hit the Russian rear from the inside. State Councilor Alexei Lykov was tasked with uncovering the enemy network. It is necessary not only to catch spies, but also to uncover the enemy's communication channels. The tracks lead to the port, the camps, the gendarmerie offices and to where the three states converge at the polar border. Lykov will have to act quickly and carefully: the enemy is smart, disciplined and knows how to hide. And the price of failure is too high — the strategic road, maritime transportation and the security of the entire Russian North will be under attack. An exciting historical detective story from the winner of the Russian Detective Award Nikolai Svechin. The novel is part of a series of works about the detective Alexei Lykov and is the fortieth in a row.</t>
  </si>
  <si>
    <t>https://sentrumbookstore.com/upload/iblock/795/tc0ste7xt9b0qf5jxdm8z55zpwawlmt2/9785042423338.jpg</t>
  </si>
  <si>
    <t>Скотт, Джей</t>
  </si>
  <si>
    <t>Цветы молнии</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</si>
  <si>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РОМАН — ФИНАЛИСТ МЕЖДУНАРОДНОЙ ПРЕМИИ INTERNATIONAL THRILLER WRITERS AWARD. АВТОР — БЫВШИЙ АГЕНТ ФБР. СЕРИЙНЫЙ УБИЙЦА ОХОТИТСЯ ЗА ВЫЖИВШИМИ ПОСЛЕ УДАРА МОЛНИИ. Семь лет назад школьную учительницу Энди ударила молния — и она выжила. Но на коже остались шрамы, похожие на ветви мифического дерева Иггдрасиль. С тех пор ее мучают вспышки света, провалы в памяти и ощущение, будто в тот роковой день в ней что-то сломалось. Чтобы сбежать от непогоды, она переезжает в сухую и солнечную пустыню Аризоны, надеясь оставить прошлое позади. И именно тогда по всей стране начинают находить тела женщин, на коже которых те же следы электрического разряда. Жуткие рисунки журналисты называют «цветами молнии». За расследование берутся бывшие агенты ФБР Линнея Рен и Адан Рио. Чем глубже они погружаются в дело, тем очевиднее становится: убийца выбирает своих жертв не случайно. Он ищет выживших. Пока детективы пытаются вычислить убийцу, Энди понимает: она — следующая мишень. ЕЕ «ЦВЕТЫ МОЛНИИ» — ПРИГЛАШЕНИЕ НА КАЗНЬ. . . «Дж. Тодд Скотт — нечто стоящее». — Майкл Макгэррити, автор бестселлеров New York Times«Отлично написано». ― New York Journal of Books«Затягивает, как лучший криминальный сериал». ― Newsweek«Новый мощный голос в современной западной криминальной литературе». ― Крейг Джонсон, автор бестселлеров New York Times«Скотт прекрасно пишет, продумывая интригующие сцены, о которых мечтают те, кто сосредоточен только на острых ощущениях. Но терпеливые читатели поймут и оценят "финал" Скотта». ― Booklist.</t>
  </si>
  <si>
    <t>Tok. Внутри убийцы. Триллеры о психологах-профайлерах</t>
  </si>
  <si>
    <t>Scott, Jay</t>
  </si>
  <si>
    <t>Lightning Flowers</t>
  </si>
  <si>
    <t>ILLEGAL CONSUMPTION OF NARCOTIC DRUGS, PSYCHOTROPIC SUBSTANCES, AND THEIR ANALOGUES IS HARMFUL TO HEALTH, AND THEIR ILLICIT TRAFFICKING IS PROHIBITED AND ENTAILS LIABILITY ESTABLISHED BY LAW. THE NOVEL IS A FINALIST FOR THE INTERNATIONAL THRILLER WRITERS AWARD. THE AUTHOR IS A FORMER FBI AGENT. A SERIAL KILLER IS HUNTING FOR SURVIVORS AFTER A LIGHTNING STRIKE. Seven years ago, Andy's schoolteacher was struck by lightning—and she survived. But there were scars on the skin, similar to the branches of the mythical Yggdrasil tree. Since then, she has been plagued by flashes of light, blackouts, and a feeling as if something had broken in her on that fateful day. To escape the bad weather, she moves to the dry and sunny desert of Arizona, hoping to leave the past behind. And that's when the bodies of women with the same traces of electric discharge on their skin begin to be found all over the country. Journalists call the creepy drawings "lightning colors." Former FBI agents Linnea Ren and Adan Rio are taking over the investigation. The deeper they delve into the case, the more obvious it becomes: the killer does not choose his victims by chance. He's looking for survivors. As the detectives try to figure out the killer, Andy realizes: She's the next target. HER "LIGHTNING FLOWERS" ARE AN INVITATION TO AN EXECUTION. . . "J. Todd Scott is something worthwhile." — Michael McGarrity, New York Times bestselling author of "Well Written." ― New York Journal of Books "Addictive as the best crime series." ― Newsweek "A Powerful new Voice in Modern Western Crime Fiction." ― Craig Johnson, New York Times bestselling author "Scott writes beautifully, thinking through the intriguing scenes that those who focus only on thrills dream of. But patient readers will understand and appreciate Scott's "finale." ― Booklist.</t>
  </si>
  <si>
    <t>https://sentrumbookstore.com/upload/iblock/ee5/ttz7ressd8wx6z2nkj8k6gxamsog7t9g/9785042324444.jpg</t>
  </si>
  <si>
    <t>Соболева, Лариса</t>
  </si>
  <si>
    <t>Не верь глазам своим</t>
  </si>
  <si>
    <t>Сергей Шевелев, благополучный предприниматель, получает анонимное видео послание, в котором его жена Вероника, уличается в измене. Ничуть не усомнившись, поверив, что все это правда, он поступает жестко и выгоняет ее среди ночи, на мороз, на улицу, без денег, заведомо зная, что идти ей некуда. В один миг рухнула вся жизнь Вероники – дом, семья, муж, дети! Все чем жила, что любила, о ком заботилась все это время. Несмотря на ее заверения, что это состряпанная фальшивка, он непреклонен. Вероника понимает, что есть только одно место, где ей поверят и помогут доказать свою невиновность. И она идет туда…Но это возвращение едва не стоило ей жизни…. Абсолютная новинка от мастера детективного жанра!– Лариса Соболева — в прошлом актриса, отдавшая полжизни театру, а затем ставшая одним из самых популярных авторов авантюрных детективов в России. – Все сюжеты — из реальной жизни: автор проигрывает на себе роли всех героев, а прототипами персонажей становятся настоящие люди с настоящими характерами. – Легкий слог, динамичный темп и непредсказуемые повороты — фирменный литературный стиль Ларисы Соболевой.</t>
  </si>
  <si>
    <t>Детектив в багровых тонах</t>
  </si>
  <si>
    <t>Soboleva, Larisa</t>
  </si>
  <si>
    <t>Don't believe your eyes</t>
  </si>
  <si>
    <t>Sergey Shevelev, a successful entrepreneur, receives an anonymous video message in which his wife Veronika is convicted of treason. Not doubting at all, believing that all this is true, he acts harshly and expels her in the middle of the night, in the cold, on the street, without money, knowing that she has nowhere to go. In an instant, Veronica's whole life collapsed – home, family, husband, children! Everything I've lived with, loved, and cared about all this time. Despite her assurances that it is a concocted fake, he is adamant. Veronica realizes that there is only one place where they will believe her and help her prove her innocence. And she goes there…But this return almost cost her her life.... An absolute novelty from the master of the detective genre!– Larisa Soboleva is a former actress who gave half her life to the theater, and then became one of the most popular authors of adventurous detective stories in Russia. – All the plots are from real life: the author plays the roles of all the characters on himself, and real people with real characters become the prototypes of the characters. – Easy style, dynamic pace and unpredictable turns are Larisa Soboleva's signature literary style.</t>
  </si>
  <si>
    <t>https://sentrumbookstore.com/upload/iblock/804/ct1ujjvmybf1a2fefyz0w9v8xuwp4uqq/9785171849399.jpg</t>
  </si>
  <si>
    <t>Стейга, М., Вольф, Л.</t>
  </si>
  <si>
    <t>Шах королеве бриллиантов</t>
  </si>
  <si>
    <t>В одной из рижских квартир найден труп хозяйки – пожилой женщины Алиды Грубе, обезображенный серной кислотой. Все улики указывают на бывшую квартирантку убитой, молодую девушку Зенту. Алиби у нее нет, зато в сумке имеются драгоценности погибшей хозяйки. Однако прокурор не подписывает обвинительное заключение: в деле не все доказано, и всё не так просто, как кажется на первый взгляд. Следователям приходится искать новые пути в расследовании этого непростого преступления. Нас ждет целый каскад неожиданных поворотов. След ведет в буржуазное прошлое Латвии… В дело вступает адвокат Робежниек, который бросается в авантюры, чтобы оправдать Зенту и найти настоящих преступников. По этой остроумной детективной повести можно изучать быт советской Прибалтики. Читайте классический ретро-детектив – классику жанра!</t>
  </si>
  <si>
    <t>Тайный фронт</t>
  </si>
  <si>
    <t>Steiga, M., Wolf, L.</t>
  </si>
  <si>
    <t>Checkmate to the Queen of Diamonds</t>
  </si>
  <si>
    <t>The corpse of the owner, an elderly woman named Alida Grube, disfigured by sulfuric acid, was found in one of the Riga apartments. All the evidence points to the murdered woman's former tenant, a young girl named Zenta. She has no alibi, but there are jewels of the deceased owner in the bag. However, the prosecutor does not sign the indictment: not everything has been proven in the case, and everything is not as simple as it seems at first glance. Investigators have to look for new ways to investigate this complex crime. A cascade of unexpected turns awaits us. The trail leads back to Latvia's bourgeois past… Lawyer Robezhniek steps in, who rushes into adventures to exonerate Zenta and find the real criminals. Based on this witty detective story, you can study the life of the Soviet Baltic States. Read the classic retro detective – classics of the genre!</t>
  </si>
  <si>
    <t>https://sentrumbookstore.com/upload/iblock/8b4/clqbm8sb56m794gk31h2hbe2toivo19k/9785002696093.jpg</t>
  </si>
  <si>
    <t>Степанова, Татьяна</t>
  </si>
  <si>
    <t>Знак леопарда</t>
  </si>
  <si>
    <t>Серебряный век. В Петербурге в «Бродячей собаке» собирается богема. В Одессе шумит кафешантан, гуляют моряки, анархисты и биндюжники. А тем временем русская этнографическая экспедиция отправляется в далекую Дагомею, в Западную Африку, и сталкивается в джунглях с чем-то темным, необъяснимым, инфернальным, несущим смерть. Вернувшихся из Африки путешественников начинают убивать одного за другим. За расследование жестоких преступлений берутся полицейский пристав Валентин Саблин и адвокат Александр Красовский. Они идут по кровавому следу за безжалостным монстром, стремясь разгадать его тайну. Кто же убийца? Разгневанное древнее божество африканских джунглей? Или человек-зверь, скрывающийся под его личиной?. . Татьяна Степанова — автор десятков отличных детективов и бывшая сотрудница Пресс-центра ГУМВД. Татьяна ежедневно работает с информацией о реальных преступлениях, так что ее детективные истории максимально достоверны: сказывается реальный опыт.</t>
  </si>
  <si>
    <t>По следам громких дел. Детективы Т. Степановой</t>
  </si>
  <si>
    <t>Stepanova, Tatiana</t>
  </si>
  <si>
    <t>The sign of the leopard</t>
  </si>
  <si>
    <t>The Silver Age. In St. Petersburg, the "Stray Dog" gathers bohemians. There is a noisy cafe in Odessa, sailors, anarchists and bandyugniks are walking. Meanwhile, a Russian ethnographic expedition goes to distant Dahomey, West Africa, and encounters something dark, inexplicable, infernal, and deadly in the jungle. Travelers returning from Africa are being killed one by one. Police bailiff Valentin Sablin and lawyer Alexander Krasovsky are taking over the investigation of violent crimes. They follow the blood trail of a ruthless monster, seeking to solve its mystery. Who is the murderer? The angry ancient deity of the African jungle? Or is the man-beast hiding under his guise?. . Tatiana Stepanova is the author of dozens of excellent detective stories and a former employee of the GUMVD Press Center. Tatiana works daily with information about real crimes, so that her detective stories are as reliable as possible: real experience affects.</t>
  </si>
  <si>
    <t>https://sentrumbookstore.com/upload/iblock/30b/yo2z9uf55rsm3izm3iyeccxwoe2utv66/9785042449000.jpg</t>
  </si>
  <si>
    <t>Суин, Хан</t>
  </si>
  <si>
    <t>Пекарня ведьмы</t>
  </si>
  <si>
    <t>Все мы когда-то с кем-то прощались. У многих был любимый питомец, который покидал нас, оставляя пустоту в сердце и забирая с собой кусочек нашей души. А что чувствует питомец, который прощается со своим человеком? Может быть он хочет нам что-то передать?В поисках подработки Лара натыкается на небольшую пекарню недалеко от дома. Хозяйка Манё и ее кот Джерон не только оказывают ей теплый прием, но и приглашают на работу. Вот только Ларе предстоит не просто продавать выпечку. Она будет помогать душам умерших питомцев попрощаться со своими хозяевами. А их любимым людям обрести покой. Ведь пекарня принадлежит ведьме…Необычный хилинг, где магия встречается с реальностью, исцеляя не только человеческие души!</t>
  </si>
  <si>
    <t>Исцеление души. Азия</t>
  </si>
  <si>
    <t>Sweyn, Khan</t>
  </si>
  <si>
    <t>The Witch's Bakery</t>
  </si>
  <si>
    <t>We've all said goodbye to someone before. Many people had a beloved pet that left us, leaving a void in our hearts and taking a piece of our soul with it. And how does a pet feel when it says goodbye to its human? Maybe he wants to give us something?In search of a part-time job, Lara stumbles upon a small bakery not far from home. Mistress Mane and her cat Jeron not only give her a warm welcome, but also invite her to work. But Lara doesn't just have to sell baked goods. She will help the souls of deceased pets to say goodbye to their owners. And for their loved ones to find peace. The bakery belongs to a witch.…An unusual healing where magic meets reality, healing not only human souls!</t>
  </si>
  <si>
    <t>https://sentrumbookstore.com/upload/iblock/e54/dpbfq9iw31dmtg307pbygtycunldbs24/9785171688417.jpg</t>
  </si>
  <si>
    <t>Торн, Флора</t>
  </si>
  <si>
    <t>Берегитесь, тетя Аделаида!</t>
  </si>
  <si>
    <t>Новая история в духе классического английского детектива Агаты Кристи, с юмором, книгами и цветами!Аделаида Уотерхейм — уважаемая дама с безупречными клумбами и толпой поклонников ее «цветочных» детективов. Но когда умирает ее сосед, известный селекционер, она не торопится вмешиваться, ей нужно срочно дописать роман, чтобы обойти конкурентку. Зато охотно вмешивается ее безответственный племянник Герхард, приехавший к тете отдохнуть. За время расследования они случайно открывают загадки послевоенной Англии и чудом избегают неприятностей. Добро пожаловать в уединенный Литтл-Милфорд! Здесь каждый шаг по газону может привести к раскрытию убийства.</t>
  </si>
  <si>
    <t>Убийство в английской деревушке</t>
  </si>
  <si>
    <t>Thorn, Flora</t>
  </si>
  <si>
    <t>Look out, Aunt Adelaide!</t>
  </si>
  <si>
    <t>A new story in the spirit of the classic English detective story by Agatha Christie, with humor, books and flowers!Adelaide Waterheim is a respected lady with immaculate flower beds and a crowd of fans of her "floral" detectives. But when her neighbor, a well-known breeder, dies, she does not rush to intervene, she urgently needs to finish writing a novel in order to bypass a competitor. But her irresponsible nephew Gerhard, who has come to rest with his aunt, willingly intervenes. During the investigation, they accidentally discover the mysteries of post-war England and miraculously avoid trouble. Welcome to secluded Little Milford! Here, every step on the lawn can lead to the discovery of a murder.</t>
  </si>
  <si>
    <t>https://sentrumbookstore.com/upload/iblock/b92/msaibasz0bd7qs54hdrirtardyllq87c/9785042449529.jpg</t>
  </si>
  <si>
    <t>Травин, Г.</t>
  </si>
  <si>
    <t>Тайны Тарунинских высот. Снайпер</t>
  </si>
  <si>
    <t>В годы Великой Отечественной писатель Григорий Степанович Травин служил в артиллерии, потом был военкором на Ленинградском фронте, а закончил войну в Восточной Померании. Он писал о том, что видел своими глазами и знал досконально. Тарунинские высоты под Ленинградом долго считались неприступными для Красной Армии. Полковнику Буранову поручено разгадать тайну этого пятачка, найти к ней ключ… Как прорвать железное кольцо? Завязывается секретная операция… Повесть «Снайпер» повествует о приключениях ворошиловского стрелка Васи Волгина, воевавшего на Ленинградском фронте, которому удалось выиграть дуэль у опытного немецкого снайпера Пауля Шперлинга. Читайте классику жанра военных приключений!</t>
  </si>
  <si>
    <t>Travin, G.</t>
  </si>
  <si>
    <t>Secrets of the Taruninsky heights. The Sniper</t>
  </si>
  <si>
    <t>During the Great Patriotic War, the writer Grigory Stepanovich Travin served in the artillery, then was a military commander on the Leningrad front, and ended the war in Eastern Pomerania. He wrote about what he saw with his own eyes and knew thoroughly. The Tarun heights near Leningrad were long considered impregnable by the Red Army. Colonel Buranov has been tasked with solving the mystery of this patch and finding the key to it.… How to break through the iron ring? A secret operation is underway… The story "Sniper" tells about the adventures of Voroshilov shooter Vasya Volgin, who fought on the Leningrad front, who managed to win a duel with an experienced German sniper Paul Sperling. Read the classics of the military adventure genre!</t>
  </si>
  <si>
    <t>https://sentrumbookstore.com/upload/iblock/d19/sym7qlk535j7et4icfdt82q49va0o5w9/9785002696130.jpg</t>
  </si>
  <si>
    <t>Тринкьери, Камилла</t>
  </si>
  <si>
    <t>Убийство в Кьянти</t>
  </si>
  <si>
    <t>ПЕРВАЯ КНИГА В НОВОЙ СЕРИИ УЮТНЫХ ДЕТЕКТИВОВ ИЗ САМЫХ РАЗНЫХ УГОЛКОВ ПЛАНЕТЫ. ОТПРАВЬТЕСЬ В САМОЕ НАСТОЯЩЕЕ ДЕТЕКТИВНОЕ ПУТЕШЕСТВИЕ И ВМЕСТЕ С ГЕРОЯМИ И РАСКРОЙТЕ ПРЕСТУПЛЕНИЕ В НЕБОЛЬШОМ ГОРОДКЕ В СЕРДЦЕ ТОСКАНЫ. Наше детективное путешествие начинается с винодельческого региона Кьянти, прославленного своими живописными пейзажами, уникальной кухней и потрясающим вином многолетней выдержки. Однако даже здесь, в тени виноградников, есть шанс столкнуться с настоящим преступлением. Когда Нико Дойл, бывший детектив из Нью-Йорка, решил обосноваться в старинном городке Гравинья, он мечтал о тишине и покое. И о собственном огороде, конечно. Вот только глубинка Тосканы оказалась вовсе не таким спокойным местом, как думал Нико. Однажды его утреннюю идиллию за готовкой на кухне прерывает выстрел в лесу и лай собаки. Поспешив на шум, Нико, к своему удивлению, находит труп под виноградником. За дело берется незадачливый карабинер Сальваторе Перилло, не расследовавший ничего серьезнее кражи винной бочки. Узнав о детективном прошлом Нико, он уговаривает его помочь. Все осложняется тем, что у них практически нет улик, зато есть целый город подозреваемых. Погибшего знали все, и у многих имелся на него зуб. Прихватив своего пса Хвостика, Нико все глубже погружается в тайны соседей. Кажется, за их приветливыми улыбками может скрываться настоящая опасность для него и его близких. _________________________________________________________«Напряжённая и трогательная семейная драма, где грань между правдой и ложью неуловима». — Харлан Кобен, автор мировых бестселлеров«Яркий детектив. Соблазнительные описания еды и вин, вдумчивый главный герой с необычным прошлым и замысловатый сюжет, переплетающийся с давними тайнами, делают эту книгу настоящим успехом. Читатели с нетерпением будут ждать следующей истории Тринкьери». — Publishers Weekly«Захватывающая детективная история с мрачными тайнами и сложными, трогательными отношениями». — Booklist«В этой маленькой деревушке секреты, хранимые десятилетиями, вот-вот взорвутся наружу… Тринкьери собрала в этом итальянском детективе всё, чего может желать поклонник жанра: эксцентричные жители, цитирующие Данте, восхитительные описания итальянской кухни, бесконечные бокалы вина и совершенно захватывающая тайна». — Library Journal«Насыщенный описаниями винодельческого региона и наполненный увлекательными деталями итальянской жизни, "Убийство в Кьянти" — идеальное чтение для всех, кто ищет в художественной литературе отдушину в мире природы». — CrimeReads.</t>
  </si>
  <si>
    <t>Tok. Детективные каникулы</t>
  </si>
  <si>
    <t>Trinchieri, Camilla</t>
  </si>
  <si>
    <t>The Chianti Murder</t>
  </si>
  <si>
    <t>THE FIRST BOOK IN A NEW SERIES OF COZY DETECTIVE STORIES FROM ALL OVER THE WORLD. EMBARK ON A REAL DETECTIVE JOURNEY AND, TOGETHER WITH THE HEROES, SOLVE A CRIME IN A SMALL TOWN IN THE HEART OF TUSCANY. Our detective journey begins with the Chianti wine region, famous for its picturesque landscapes, unique cuisine and stunning long-aged wine. However, even here, in the shadow of the vineyards, there is a chance to face a real crime. When Niko Doyle, a former detective from New York, decided to settle in the ancient town of Gravigna, he dreamed of peace and quiet. And about my own garden, of course. But the Tuscan countryside wasn't as peaceful as Nico had thought. One day, his morning idyll of cooking in the kitchen is interrupted by a gunshot in the woods and the barking of a dog. Rushing to the noise, Niko, to his surprise, finds a corpse under the vineyard. The hapless Carabinieri Salvatore Perillo, who did not investigate anything more serious than the theft of a wine barrel, takes up the case. After learning about Niko's detective past, he persuades him to help. Everything is complicated by the fact that they have practically no evidence, but there is a whole city of suspects. Everyone knew the deceased, and many had a grudge against him. Taking his dog Ponytail, Niko delves deeper into the secrets of the neighbors. It seems that behind their friendly smiles there may be a real danger for him and his loved ones. _________________________________________________________"A tense and touching family drama where the line between truth and lies is elusive." — Harlan Coben, author of the world's best-selling "Vivid Detective. Enticing descriptions of food and wine, a thoughtful protagonist with an unusual past, and an intricate plot intertwined with long-held secrets make this book a real success. Readers will be eagerly awaiting Trinchieri's next story." — Publishers Weekly "A gripping detective story with dark secrets and complex, touching relationships." — Booklist "In this small village, secrets kept for decades are about to explode... Trinchieri has collected in this Italian detective story everything a fan of the genre could wish for: eccentric residents quoting Dante, delightful descriptions of Italian cuisine, endless glasses of wine and an absolutely fascinating mystery." — Library Journal"Packed with descriptions of the wine region and filled with fascinating details of Italian life, Murder in Chianti is the perfect read for anyone looking for an outlet in the natural world in fiction." — CrimeReads.</t>
  </si>
  <si>
    <t>https://sentrumbookstore.com/upload/iblock/be3/2xy1iihwnqhadwxa3xiji7un7k3fu3co/9785042402289.jpg</t>
  </si>
  <si>
    <t>Устинова, Татьяна, Астахов, Павел</t>
  </si>
  <si>
    <t>Без суда и совести</t>
  </si>
  <si>
    <t>Искусственный интеллект все больше входит в повседневную жизнь. Не миновала сия чаша и Таганский Федеральный суд. Плевакин и Тимофей Барышев, помощник судьи Елены Кузнецовой, внедряют на экспериментальной основе программу «Фемида». Это не только поможет в работе, но и создаст новые проблемы. . . Константин Таганцев, получив повышение, приступает к работе в отделе киберпреступлений. Его первое крупное дело — расследование вмешательства в систему «Фемида». Елена обнаруживает странные изменения в рекомендациях ИИ, что вызывает подозрения. Таганцев и его команда анализируют логи, выявляя следы внутреннего саботажа: кто-то использовал учетные записи судей для доступа к системе. Параллельно сестра Лены Натка сталкивается с проблемой дипфейка: ее сын Петя оказывается героем фальшивого видео, созданного с помощью ИИ. Это вызывает панику в семье и заставляет задуматься о рисках технологий…В свет выходит новый остросюжетный роман звездного дуэта Татьяны Устиновой и Павла Астахова из цикла «Дела судебные». По традиции это увлекательный коктейль из жизненной драмы и нетривиальной истории жизни одной, казалось бы, обычной женщины. Тем приятнее будет новая встреча с любимыми писателями и их героинями — судьей Еленой Кузнецовой и ее сестрой Наткой, вечно попадающей в разные передряги.</t>
  </si>
  <si>
    <t>Дела судебные: Т. Устинова, П. Астахов</t>
  </si>
  <si>
    <t>Ustinova, Tatiana, Astakhov, Pavel</t>
  </si>
  <si>
    <t>Without trial or conscience</t>
  </si>
  <si>
    <t>Artificial intelligence is increasingly entering everyday life. The Tagansky Federal Court did not pass this cup either. Plevakin and Timofey Baryshev, assistant to Judge Elena Kuznetsova, are experimentally implementing the Themis program. This will not only help with the work, but also create new problems. . . Konstantin Tagantsev, having been promoted, starts working in the cybercrime department. His first major case is the investigation of interference in the Themis system. Elena discovers strange changes in the AI's recommendations, which raises suspicions. Tagantsev and his team are analyzing the logs, revealing traces of internal sabotage: someone used the judges' accounts to access the system. At the same time, Lena's sister Natka is faced with the problem of deepfake: her son Petya turns out to be the hero of a fake video created with the help of AI. This causes panic in the family and makes you think about the risks of technology.…A new action-packed novel by the star duo Tatiana Ustinova and Pavel Astakhov from the Judicial Affairs series is being published. By tradition, this is a fascinating cocktail of life drama and a non-trivial life story of one seemingly ordinary woman. It will be all the more pleasant to meet your favorite writers and their heroines, Judge Elena Kuznetsova and her sister Natka, who are always getting into trouble.</t>
  </si>
  <si>
    <t>https://sentrumbookstore.com/upload/iblock/ee5/drzer6a27vapnbjwrlfmaadzmzyfosnn/9785042459078.jpg</t>
  </si>
  <si>
    <t>Уэзерли, Анна-Лу</t>
  </si>
  <si>
    <t>Черное сердце</t>
  </si>
  <si>
    <t>ВЫСОКО ОЦЕНЕННЫЙ КРИТИКАМИ ТРИЛЛЕР ОБ УБИЙЦЕ-ПСИХОПАТКЕ. ИДЕАЛЬНО ДЛЯ ПОКЛОННИКОВ «ВНУТРИ УБИЙЦЫ». Она дарит любовь. Но взамен забирает жизнь…В пентхаусе роскошного лондонского отеля обнаружен труп успешного банкира Найджела Бакстера. Полная ванна крови, порезы на руках, нет следов насилия — на первый взгляд, самоубийство. За дело берется опытный детектив Дэниел Райли. Он быстро понимает: что-то не сходится. Слишком чисто, слишком красиво… и слишком много мелочей, которые будто оставлены нарочно. Убийство шито белыми нитками — и явно женскими руками. На камерах видеонаблюдения запечатлена платиновая блондинка, лицо которой скрыто. Ни одного внятного фото, лишь интимная переписка и благодарности за дорогие подарки. Из расшифрованных сообщений Бакстера на сайте знакомств с эскортницами Райли узнает ее прозвище — Златовласка. Убитого клиента она называла Папа-Медведь. Райли вынужден признать, что имеет дело с серийной убийцей, которая собирает своего рода «сказочную семью», и лишь он способен предотвратить новые убийства, если блондинка не окажется хитрее…«Черт возьми! Дайте мне минутку, чтобы поднять челюсть с пола. Это совершенно потрясающее начало серии о Дэне Райли. В "Черном сердце" есть все… Роман зацепил меня с начала и держал до конца. . . Захватывающий, невероятный и вызывающий привыкание». — Novel Deelights«Я пролистывала страницы, отчаянно пытаясь добраться до следующей главы. . . В итоге я прочитала все за один присест». — It’s All About the Books«Блестящая книга! Удивительные психологические повороты, которые продолжаются вплоть до последней страницы. Я даже прослезилась… Честно говоря, не могу дождаться продолжения». — Goodreads«Ух ты!. . Мне захотелось еще, что, на мой взгляд, является признаком отличной книги!. . Выдающаяся!» — Goodreads.</t>
  </si>
  <si>
    <t>Weatherly, Anna-Lou</t>
  </si>
  <si>
    <t>The Black Heart</t>
  </si>
  <si>
    <t>A CRITICALLY ACCLAIMED THRILLER ABOUT A PSYCHOPATHIC KILLER. PERFECT FOR FANS OF "INSIDE THE KILLER." She gives love. But it takes a life in return.…The body of successful banker Nigel Baxter has been discovered in the penthouse of a luxury London hotel. A full bath of blood, cuts on his hands, no signs of violence — at first glance, suicide. An experienced detective, Daniel Riley, takes over the case. He quickly realizes that something doesn't add up. It's too clean, too beautiful... and there are too many little things that seem to have been left on purpose. The murder was done with white threads — and clearly by female hands. The surveillance cameras captured a platinum blonde, whose face is hidden. Not a single clear photo, just intimate correspondence and thanks for expensive gifts. From Baxter's decrypted messages on an escort dating site, Riley learns her nickname is Goldilocks. She called the murdered client Papa Bear. Riley is forced to admit that he is dealing with a serial killer who gathers a kind of "fabulous family", and only he is able to prevent new murders if the blonde does not turn out to be more cunning... "Damn it! Give me a minute to get my jaw off the floor. This is an absolutely amazing start to the Dan Riley series. The Black Heart has everything... the novel hooked me from the beginning and held me until the end. . . Addictive, incredible and addictive." — Novel Deelights"I was flipping through the pages, desperately trying to get to the next chapter. . . In the end, I read everything in one sitting." — It's All About the Books"A brilliant book! Amazing psychological twists that continue right down to the last page. I even shed a tear... to be honest, I can't wait to continue." — Goodreads"Wow!. . I wanted more, which, in my opinion, is a sign of a great book!. . Outstanding!" — Goodreads.</t>
  </si>
  <si>
    <t>https://sentrumbookstore.com/upload/iblock/f3d/4zrea43ermxz1w6ikhw5zliphkym6xus/9785042354434.jpg</t>
  </si>
  <si>
    <t>Уэст, Келли</t>
  </si>
  <si>
    <t>Башня Кристо</t>
  </si>
  <si>
    <t>ЗАПАДНЫЙ ХОНКАКУ-ДЕТЕКТИВГРЕМУЧАЯ СМЕСЬ «ДЕСЯТИ НЕГРИТЯТ» И ТЕЛЕШОУ «ПРЕДАТЕЛИ»Блюдо под названием месть надо подавать не только холодным. Но еще и красивым…В один ужасный день Клэр Фаррадей с позором покидает мир кинопроизводства. Большинство людей не швырнули бы стакан с горячим латте в своего ассистента… Отчаянно нуждаясь в работе, она соглашается на единственное предложение – стать ведущей нового реалити-шоу. Его сюжет прост. Шестеро незнакомцев, не имеющих между собой ничего общего, оказываются изолированными в роскошной башне «Кристо» в центре Нью-Йорка, общаясь только с помощью текстовых сообщений. Один из них – убийца. Кто он? Тот, кто решит эту загадку, получит миллион долларов. Каждый из участников приезжает в «Кристо» со своими собственными тайнами и замыслами, всем им нужно участие в шоу. Задача Клэр – следить за съемками и превращать кадры со скучными людьми в топовый телесериал. Она уверена, что это чистая постановка – просто какой-то косплей с элементами квеста. Ну кто бы запер ее в одном здании с настоящим убийцей? Но когда Клэр оказывается изолирована в своей шикарной квартире и действие начинается, у нее появляется новое чувство – того, что она не просто ведущая. Что она – полноценная участница этой страшноватой игры с неизвестным исходом…_______________________________________________________________________.</t>
  </si>
  <si>
    <t>Tok. Детектив в кубе</t>
  </si>
  <si>
    <t>West, Kelly</t>
  </si>
  <si>
    <t>The Tower of Cristo</t>
  </si>
  <si>
    <t>WESTERN HONKAKU IS A TERRIFIC MIX OF "TEN LITTLE NEGROES" AND THE TV SHOW "TRAITORS"The dish called revenge should be served not only cold. But also beautiful…One terrible day, Claire Farraday leaves the world of filmmaking in disgrace. Most people wouldn't throw a glass of hot latte at their assistant.… Desperate for a job, she agrees to the only offer – to become the host of a new reality show. Its plot is simple. Six strangers who have nothing in common with each other find themselves isolated in the luxurious Christo Tower in the center of New York, communicating only via text messages. One of them is a murderer. Who is he? The one who solves this riddle will receive a million dollars. Each of the participants comes to Kristo with their own secrets and plans, they all need to participate in the show. Claire's job is to keep an eye on the filming and turn shots of boring people into a top–of-the-line TV series. She is sure that this is a pure production – just some kind of cosplay with elements of a quest. Well, who would lock her in the same building with a real killer? But when Claire finds herself isolated in her posh apartment and the action begins, she gets a new feeling–that she's not just a presenter. That she's a full–fledged participant in this scary game with an unknown outcome...._______________________________________________________________________.</t>
  </si>
  <si>
    <t>https://sentrumbookstore.com/upload/iblock/df2/jslxammcn4d7zffqtomg8u62hiv329qg/9785042360367.jpg</t>
  </si>
  <si>
    <t>Уэстлейк, Дональд</t>
  </si>
  <si>
    <t>Метод исключения</t>
  </si>
  <si>
    <t>Бёрк Девор отдал компании двадцать лет жизни,а потом его запросто взяли и уволили по сокращению. Вот уже два года ему не удается найти другую работу. И он такой не один — в стране экономический спад, и менеджерам среднего звена приходится туго. Но Бёрку от этого не легче, а прямо напротив: в битве за каждое новое место у него слишком много конкурентов. Гора неоплаченных счетов растет. Сын-студент оказывается в полиции. Жена начинает поглядывать на сторону. Без работы мир распадается на куски — проблему нужно срочно решать!И Бёрк находит решение. Разумеется, он не станет хвататься за топор и убивать направо и налево — он же не психопат. Да и чем бы это помогло? Нет, он поступит умнее. В конце концов всегда оказывается, что рассчитывать в этом мире можно только на себя. . Психологический детектив от Дональда Уэстлейка, удостоенный номинации на престижную премию «Макавити» в категории «Лучший детективный роман». – В 2025 году по книге вышла одноименная экранизация от культового режиссера Пак Чхан Ука, вошедшая в конкурсную программу Венецианского кинофестиваля — шанс познакомиться с первоисточником до или после просмотра!– Напряженный сюжет о человеке на грани: когда жизнь рушится, а традиционные пути закрыты, главный герой находит нестандартный выход из ситуации. – Реалистичное изображение экономического кризиса и его влияния на судьбу простого человека: долги, семейные проблемы, безработица — и отчаянная попытка все исправить. – Книга входит в серию «Великие мировые детективы» — коллекцию знаковых произведений жанра со всего мира. Издание в твердом переплете с атмосферной иллюстрацией, усиливающей погружение в мрачную атмосферу истории.</t>
  </si>
  <si>
    <t>Великие мировые детективы</t>
  </si>
  <si>
    <t>Westlake, Donald</t>
  </si>
  <si>
    <t>Exclusion method</t>
  </si>
  <si>
    <t>Burke Devore gave the company twenty years of his life, and then they just took him and fired him for redundancy. He has not been able to find another job for two years now. And he's not the only one — there's an economic downturn in the country, and middle managers are having a hard time. But that doesn't make it any easier for Burke, just the opposite: he has too many competitors in the battle for each new position. The mountain of unpaid bills is growing. The student's son ends up in the police station. The wife starts to look at the side. Without work, the world is falling apart — the problem needs to be solved urgently!And Burke finds a solution. Of course, he won't grab an axe and kill right and left —he's not a psychopath. And how would it help? No, he would be smarter. In the end, it always turns out that you can only rely on yourself in this world. . A psychological detective story by Donald Westlake, who was nominated for the prestigious Macavity Award in the Best Detective Novel category. – In 2025, a film adaptation of the same name from the cult director Park Chang—wook was released based on the book, which was included in the competition program of the Venice Film Festival - a chance to get acquainted with the original source before or after watching!– A tense story about a man on the edge: when life collapses and traditional paths are closed, the main character finds an unconventional way out of the situation. – Realistic depiction of the economic crisis and its impact on the fate of the common man: debts, family problems, unemployment — and a desperate attempt to fix everything. – The book is part of the "Great World Detectives" series, a collection of iconic works of the genre from around the world. The hardcover edition features atmospheric illustrations that enhance immersion in the dark atmosphere of the story.</t>
  </si>
  <si>
    <t>https://sentrumbookstore.com/upload/iblock/2ad/e9a5nqrgwsn5jjldgruggj4jhkhhp7mo/9785171827113.jpg</t>
  </si>
  <si>
    <t>Хантер, Кара</t>
  </si>
  <si>
    <t>Убийство по-семейному</t>
  </si>
  <si>
    <t>«Мгновенный» бестселлер по версии «New York Times» — первый внесерийный роман от автора серии мировых бестселлеров о следователе Адаме Фаули из полиции Оксфорда, опубликованных общим тиражом свыше миллиона экземпляров. Уникальная новаторская композиция романа гарантирует читателю полное погружение в ход расследования! Молодой режиссер берется за проект, который должен принести ему мировую славу. В документальном сериале Гай Говард представит зрителям трагедию, которая глубоко травмировала его в детстве. Когда Говарду было десять лет, в престижном районе Лондона его отчим был обнаружен мертвым в саду возле дома жены. Полиция провела долгое и масштабное расследование, но преступление осталось нераскрытым. И вот теперь собрана настоящая суперкоманда: два опытных детектива, знаменитый юрист, авторитетный судебный психолог, компетентный криминалист и журналист, который освещал это дело в прессе. Выяснить правду — значит не только восстановить справедливость, но и принести наконец душевный покой семье Гая. • Непредсказуемый сюжет. История постоянно подкидывает сюрпризы: только вы думаете, что разгадали загадку, как автор делает резкий поворот. • Психологическая глубина. Хантер мастерски показывает, как обычные семейные проблемы могут перерасти в нечто зловещее. • Динамичное повествование. Короткие главы и напряжённый ритм не дадут отложить книгу, пока не дочитаете до финала. • Реалистичные персонажи. Даже второстепенные герои прописаны детально — у каждого своя мотивация и тёмная сторона. • Атмосфера тревоги. Автор создаёт гнетущее ощущение: кажется, что опасность подстерегает на каждой странице. Понравится поклонникам книг «Исчезнувшая» Гиллиан Флин и «Девушка в поезде» Полы Хокинс.</t>
  </si>
  <si>
    <t>Hunter, Cara</t>
  </si>
  <si>
    <t>A family-style murder</t>
  </si>
  <si>
    <t>The "Instant" New York Times bestseller is the first off—series novel from the author of a series of worldwide bestsellers about investigator Adam Fowley of the Oxford Police, published with a total circulation of over one million copies. The novel's unique and innovative composition guarantees the reader complete immersion in the course of the investigation! A young director takes on a project that should bring him worldwide fame. In the documentary series, Guy Howard will present to the audience the tragedy that deeply traumatized him as a child. When Howard was ten years old, in a prestigious area of London, his stepfather was found dead in the garden near his wife's house. The police conducted a long and extensive investigation, but the crime remained unsolved. And now a real super team has been assembled: two experienced detectives, a famous lawyer, a reputable forensic psychologist, a competent criminologist and a journalist who covered the case in the press. To find out the truth means not only to restore justice, but also to finally bring peace of mind to Guy's family. • Unpredictable plot. The story constantly throws up surprises: just when you think you've solved the riddle, the author takes a sharp turn. • Psychological depth. Hunter expertly shows how ordinary family problems can escalate into something sinister. • Dynamic storytelling. Short chapters and a tense rhythm will not allow you to postpone the book until you finish reading the finale. • Realistic characters. Even the minor characters are spelled out in detail — everyone has their own motivation and dark side. • An atmosphere of anxiety. The author creates an oppressive feeling: it seems that danger lurks on every page. Fans of the books "Gone Girl" by Gillian Flynn and "The Girl on the Train" by Paula Hawkins will love it.</t>
  </si>
  <si>
    <t>https://sentrumbookstore.com/upload/iblock/f2e/ysi6wzdaiphh42z04xgz3b93l4lib1cb/9785389293748.jpg</t>
  </si>
  <si>
    <t>Харлан, Кобен</t>
  </si>
  <si>
    <t>Единожды солгав</t>
  </si>
  <si>
    <t>Харлан Кобен — первый в десятке лучших детективных писателей Америки по версии The New York Times, лауреат премий «Шамус», «Энтони», «Эдгар», «Серебряная пуля». Его романы литературные критики называют гениальными, острыми и проницательными, неизменно увлекательными, превосходными и обязательными для чтения. «Я не напрасно причисляю Кобена к великим писателям — возьмите любой из его романов, и вы погрузитесь в историю столь же запутанную, сколь захватывающую и при этом живую». Так отозвалась о нем Гиллиан Флинн, автор международного бестселлера «Исчезнувшая». Еще совсем недавно у капитана военно-воздушных сил Майи Штерн было все: дело жизни, любимый муж, маленькая дочка и обожаемая старшая сестра. Но в какой-то момент ее жизнь начинает рушиться как карточный домик: армейскую службу приходится оставить из-за одной-единственной роковой ошибки, ставшей причиной международного скандала, сестру зверски убивают при невыясненных обстоятельствах, а всего несколько месяцев спустя гибнет и муж, наследник богатого семейства и баловень фортуны. Теперь Майя в одиночку пытается распутать клубок событий, приведших к краху ее жизни. Однако ее расследование, кажется, порождает еще больше загадок. А может, никто не виноват и это просто сама смерть следует за капитаном Штерн по пятам? Чтобы найти ответ, Майя должна наконец раскрыть тайну своего прошлого. . .</t>
  </si>
  <si>
    <t>Harlan, Coben</t>
  </si>
  <si>
    <t>Having lied once</t>
  </si>
  <si>
    <t>Harlan Coben is the first in the top ten best detective writers in America according to The New York Times, winner of the Shamus, Anthony, Edgar, and Silver Bullet awards. Literary critics call his novels brilliant, sharp and insightful, consistently fascinating, excellent and must-read. "It's not for nothing that I consider Coben to be one of the great writers — take any of his novels and you will plunge into a story that is as confusing as it is exciting and at the same time lively." That's how Gillian Flynn, author of the international bestseller Disappeared, described him. Until recently, Air Force Captain Maya Stern had everything: a life's work, a beloved husband, a little daughter, and an adored older sister. But at some point, her life begins to crumble like a house of cards: she has to leave the army service because of a single fatal mistake that caused an international scandal, her sister is brutally murdered under unclear circumstances, and just a few months later, her husband, the heir to a rich family and the darling of fortune, dies. Now Maya is single-handedly trying to unravel the tangle of events that led to the collapse of her life. However, her investigation seems to generate even more mysteries. Or maybe it's not anyone's fault, and it's just death itself following Captain Stern around? To find the answer, Maya must finally uncover the secret of her past.</t>
  </si>
  <si>
    <t>https://sentrumbookstore.com/upload/iblock/82d/9wuvz5816oj2tufbtli1pkld4x3ng540/9785389338050.jpg</t>
  </si>
  <si>
    <t>Ищи дурака</t>
  </si>
  <si>
    <t>Харлан Кобен — первый в списке десяти лучших детективных писателей Америки по версии «The New York Times», лауреат премий «Шамус», «Энтони», «Эдгар», «Серебряная пуля». Его романы литературные критики называют гениальными, острыми и проницательными, неизменно увлекательными, превосходными и обязательными для чтения. «Я не напрасно причисляю Кобена к великим писателям — возьмите любой из его романов, и вы погрузитесь в историю столь же запутанную, сколь захватывающую и при этом живую». Так отозвалась о нем Гиллиан Флинн, автор международного бестселлера «Исчезнувшая». Уволенный из полиции Сами Кирс вынужден перебиваться сомнительными заработками. Среди прочего он ведет занятия по криминалистике для желающих узнать побольше о том, как раскрываются преступления. На очередном занятии вдруг появляется женщина, в которой Сами узнает свою давнишнюю возлюбленную. Два с лишним десятилетия он считал ее погибшей. Более того, у него были самые серьезные основания верить, что погибла она от его руки. Но у женщины другое имя, другая фамилия, и она утверждает, что прежде никогда не видела Сами. Однако в юности она стала жертвой похищения и одиннадцать лет считалась пропавшей без вести. Сами пытается разгадать, что же произошло в новогоднюю ночь на рубеже прошлого и нынешнего тысячелетий и зачем кому-то понадобилось, чтобы он считал себя убийцей. Впервые на русском!</t>
  </si>
  <si>
    <t>Look for a fool</t>
  </si>
  <si>
    <t>Harlan Coben is the first in the list of the ten best detective writers in America according to The New York Times, winner of the Shamus, Anthony, Edgar, and Silver Bullet awards. Literary critics call his novels brilliant, sharp and insightful, consistently fascinating, excellent and must-read. "It's not for nothing that I consider Coben to be one of the great writers — take any of his novels and you will plunge into a story as confusing as it is exciting and at the same time lively." That's how Gillian Flynn, author of the international bestseller Disappeared, described him. Sami Kirs, who was dismissed from the police, is forced to survive on dubious earnings. Among other things, he teaches criminology classes for those who want to learn more about how crimes are solved. At the next lesson, a woman suddenly appears, whom Sami recognizes as her long-time lover. For more than two decades, he thought she was dead. Moreover, he had the most serious reasons to believe that she had died by his hand. But the woman has a different first name, a different last name, and she claims that she has never seen Sami before. However, in her youth, she became a victim of abduction and was considered missing for eleven years. Sami is trying to figure out what happened on New Year's Eve at the turn of the last and present millennia and why someone would want him to consider himself a murderer. For the first time in Russian!</t>
  </si>
  <si>
    <t>https://sentrumbookstore.com/upload/iblock/8a4/a1wb88efq88g0x4a656v8tgwfxq9qbpz/9785389318052.jpg</t>
  </si>
  <si>
    <t>Харрис, Томас</t>
  </si>
  <si>
    <t>Красный дракон</t>
  </si>
  <si>
    <t>ВЕЛИКАЯ КНИГА ВЕЛИЧАЙШЕГО ИЗ МАСТЕРОВ ЖАНРА. НАЧАЛО ИСТОРИИ ВЕЛИКОГО И УЖАСНОГО ГАННИБАЛА ЛЕКТЕРА. Роман, предваряющий культовую книгу «Молчание ягнят». Знаменитая экранизация с Энтони Хопкинсом в главной роли. Легендарному Ганнибалу Лектеру придется вступить в интеллектуальную схватку с другим серийным убийцей — Красным драконом. Какую изощренную игру решил затеять доктор, решив помочь ФБР?Мы все безумцы или, может быть, это мир вокруг нас сошел с ума?Доктор Ганнибал Лектер, легендарный убийца-каннибал, попав за решетку, становится консультантом и союзником ФБР. Несомненно, Ганнибал Лектер - маньяк, но он и философ, и блестящий психиатр. Его мучает скука и отсутствие "интересных" книг в тюремной библиотеке. Зайдя в тупик в расследовании дела серийного убийцы, прозванного Красным Драконом, ФБР обращается к доктору Лектеру. Ведь только маньяк может понять маньяка. И Ганнибал Лектер принимает предложение. Для него важно доказать, что он умнее преступника, которого ищет ФБР. «“Красный дракон” — роман, созданный с одной целью: заставить ваше сердце учащенно биться и дрожать от страха». — The New York Times Book Review«В романе есть все составляющие великолепно написанного триллера: растущее от страницы к странице напряжение, ярко выписанные характеры, достоверная информация о работе ФБР, жаждущие славы бюрократы, мешающие следствию, и неумолимо приближающаяся страшная смерть жертвы». — Mass Market Paperback«Каждый роман Томаса Харриса — это отшлифованное совершенство». — The Times«Никто никогда не освещал тьму в душах людей более основательно и объективно, чем Томас Харрис. И, наверное, больше никому это не под силу». — The Washington Post«Последние два десятилетия XIX века в детективном жанре властвовал Конан Дойл со своим Шерлоком Холмсом. Век спустя тех же высот в жанре достиг Томас Харрис». — Guardian«Читать романы Харриса — это как медленно проводить рукой по холодному шелку». — Стивен Кинг«Невероятный талант». — Ян Рэнкин.</t>
  </si>
  <si>
    <t>Томас Харрис. От автора «Молчания ягнят»</t>
  </si>
  <si>
    <t>Harris, Thomas</t>
  </si>
  <si>
    <t>The Red Dragon</t>
  </si>
  <si>
    <t>A GREAT BOOK BY THE GREATEST OF THE MASTERS OF THE GENRE. THE BEGINNING OF THE STORY OF THE GREAT AND TERRIBLE HANNIBAL LECTER. The novel that precedes the cult book "The Silence of the Lambs". The famous film adaptation starring Anthony Hopkins. The legendary Hannibal Lecter will have to engage in an intellectual battle with another serial killer, the Red Dragon. What kind of sophisticated game did the doctor decide to play when he decided to help the FBI?Are we all mad, or maybe the world around us has gone crazy?Dr. Hannibal Lecter, the legendary cannibal killer, becomes a consultant and ally of the FBI after being imprisoned. Hannibal Lecter is undoubtedly a maniac, but he is both a philosopher and a brilliant psychiatrist. He is tormented by boredom and the lack of "interesting" books in the prison library. Having reached a dead end in the investigation of the case of the serial killer, nicknamed the Red Dragon, the FBI turns to Dr. Lecter. After all, only a maniac can understand a maniac. And Hannibal Lecter accepts the offer. It's important for him to prove that he's smarter than the criminal the FBI is looking for. "The Red Dragon is a novel created with one goal in mind: to make your heart race and tremble with fear." — The New York Times Book Review "The novel has all the ingredients of a superbly written thriller: tension growing from page to page, vividly written characters, reliable information about the work of the FBI, fame-hungry bureaucrats interfering with the investigation, and the inexorably approaching terrible death of the victim." — Mass Market Paperback "Every Thomas Harris novel is polished perfection." — The Times"No one has ever illuminated the darkness in people's souls more thoroughly and objectively than Thomas Harris. And probably no one else can do it." — The Washington Post"For the last two decades of the 19th century, Conan Doyle and his Sherlock Holmes dominated the detective genre. A century later, Thomas Harris reached the same heights in the genre." — Guardian "Reading Harris's novels is like slowly running your hand over cold silk." — Stephen King's "Incredible Talent." — Ian Rankin.</t>
  </si>
  <si>
    <t>https://sentrumbookstore.com/upload/iblock/377/10hcwaxkwa6r4yj1sdr8ruoh40wtn9fa/9785042456268.jpg</t>
  </si>
  <si>
    <t>Хика, Харада</t>
  </si>
  <si>
    <t>Дневник преступлений Кирико</t>
  </si>
  <si>
    <t>Кража в магазине, подделка денег, мошенничество, похищение людей, убийство — за какое из этих преступлений вас ждет самый длительный тюремный срок?Вся жизнь Кирико прошла в заботах о престарелых родителях. Она так и не вышла замуж, не завела детей, не построила нормальной карьеры и не скопила денег. И вот ей уже семьдесят шесть лет, а скудной пенсии и небольшой подработки уборщицей едва хватает на нормальное существование. Последние несколько лет Кирико жила со своей лучшей подругой Томо, но после ее смерти старушка осталась совсем одна и боится, что так и умрет в полном одиночестве. Случайно увидев по телевизору, какой заботой окружены пожилые заключенные в местной тюрьме, Кирико решает срочно попасть за решетку. Но какое преступление выбрать?</t>
  </si>
  <si>
    <t>Hika, Harada</t>
  </si>
  <si>
    <t>Kiriko's Crime Diary</t>
  </si>
  <si>
    <t>Shoplifting, counterfeiting, fraud, kidnapping, murder — which of these crimes will get you the longest prison term?Kiriko spent her whole life caring for her elderly parents. She never got married, had no children, built a normal career, and saved no money. And now she is seventy-six years old, and a meager pension and a small part-time job as a cleaner are barely enough for a normal existence. Kiriko has been living with her best friend Tomo for the past few years, but after her death, the old lady is left all alone and is afraid that she will die all alone. Having accidentally seen on TV how much care elderly prisoners in the local prison are surrounded by, Kiriko decides to urgently go to jail. But which crime to choose?</t>
  </si>
  <si>
    <t>https://sentrumbookstore.com/upload/iblock/c5e/n2543inwywhmwomo2ohh2x2777q4ekto/9785171661311.jpg</t>
  </si>
  <si>
    <t>Хьюм, Фергюс</t>
  </si>
  <si>
    <t>Тайна королевской монеты</t>
  </si>
  <si>
    <t>Фергюс Хьюм (Фергюсон Райт Хьюм, 1859–1932) один из пионеров детективного жанра. Его самая знаменитая книга "Тайна черного кэба" вдохновила А. Конан Дойла на роман о Шерлоке Холмсе "Этюд в багровых тонах". Родился в Англии, изучал юриспруденцию в Новой Зеландии, затем переехал в Австралию, много путешествовал, написал около ста сорока романов. Дейзи Кент получает анонимное письмо с угрозами накануне оглашения ее помолвки, а на следующий день девушку находят заколотой кинжалом на церковном кладбище. В преступлении на почве ревности обвиняют гувернантку Анну Дэнхем. Но Анна внезапно исчезает и доказать ее виновность – как и непричастность – становится крайне сложно; да тут еще в деле замешан таинственный "Алый крест"…Жених Дейзи – Джайлс Вэйр – берется разгадать эту загадку. . Захватывающий детектив от Фергюса Хьюма, одного из пионеров детективного жанра, чье творчество оказало значительное влияние на становление классического детектива. – Сюжет разворачивается вокруг загадочного убийства Дейзи Кент: накануне оглашения ее помолвки девушка получает анонимное письмо с угрозами, а на следующий день ее находят заколотой кинжалом на церковном кладбище. – В преступлении обвиняют гувернантку Анну Дэнхем, но та внезапно исчезает — теперь доказать ее виновность или невиновность крайне сложно. К расследованию подключается жених Дейзи, Джайлс Вэйр, а в деле появляется таинственный «Алый крест». – Роман вдохновлен реальными криминальными историями эпохи и сохраняет дух викторианской Англии: строгость викторианских нравов, мрачные тайны, которые не принято выносить на публику, и атмосфера старинного городка, живущего по своим негласным законам. – Фергюс Хьюм (1859–1932) написал около 140 романов, изучал юриспруденцию в Новой Зеландии и много путешествовал. Это отразилось в его произведениях: в них сочетаются юридическая точность и приключенческий дух. – Издание в твердой обложке с атмосферной иллюстрацией, вошедшее в серию «Классический детектив» — коллекцию выдающихся произведений жанра. Перевод выполнила А. Таликова.</t>
  </si>
  <si>
    <t>Классический детектив</t>
  </si>
  <si>
    <t>Hume, Fergus</t>
  </si>
  <si>
    <t>The Secret of the Royal Coin</t>
  </si>
  <si>
    <t>Fergus Hume (Ferguson Wright Hume, 1859-1932) was one of the pioneers of the detective genre. His most famous book, "The Secret of the Black Cab," inspired A. Conan Doyle's novel about Sherlock Holmes, "A Study in Crimson." He was born in England, studied law in New Zealand, then moved to Australia, traveled a lot, and wrote about one hundred and forty novels. Daisy Kent receives an anonymous threatening letter on the eve of her engagement announcement, and the next day the girl is found stabbed to death in a church cemetery. Anna Denham, the governess, is accused of a crime motivated by jealousy. But Anna suddenly disappears and it becomes extremely difficult to prove her guilt – as well as her innocence; and then there's the mysterious "Scarlet Cross" involved... Daisy's fiance, Giles Ware, undertakes to solve this mystery. . An exciting detective story from Fergus Hume, one of the pioneers of the detective genre, whose work had a significant impact on the formation of the classic detective story. – The plot revolves around the mysterious murder of Daisy Kent: on the eve of the announcement of her engagement, the girl receives an anonymous threatening letter, and the next day she is found stabbed to death in a church cemetery. – The governess Anna Denham is accused of a crime, but she suddenly disappears — now it is extremely difficult to prove her guilt or innocence. Daisy's fiance, Giles Ware, joins the investigation, and a mysterious "Scarlet Cross" appears in the case. – The novel is inspired by real crime stories of the era and preserves the spirit of Victorian England: the rigor of Victorian mores, dark secrets that are not accepted to be brought out to the public, and the atmosphere of an ancient town living by its own unspoken laws. – Fergus Hume (1859-1932) wrote about 140 novels, studied law in New Zealand and traveled a lot. This is reflected in his works: they combine legal precision and an adventurous spirit. – A hardcover edition with atmospheric illustrations, included in the Classic Detective series, a collection of outstanding works of the genre. Translated by A. Talikova.</t>
  </si>
  <si>
    <t>https://sentrumbookstore.com/upload/iblock/9c7/rhhe84p4c21xmxp2tla3xvbagy315ncy/9785171871673.jpg</t>
  </si>
  <si>
    <t>Шаттам, Максим</t>
  </si>
  <si>
    <t>Прайм-тайм</t>
  </si>
  <si>
    <t>Новый роман от звезды французского триллера!Страшная правда о телевидении!Неожиданный финал, который невозможно предугадать!Миллионы зрителей в восемь вечера включают телевизор, но сегодня на крупнейшем французском телеканале они увидят не просто новости. Сегодня им предстоит прямой эфир, который они никогда не забудут. В телестудии, на глазах у публики, неизвестный в маске берет в заложники телеведущего Поля Даки-Феррана и запрещает отключать трансляцию под угрозой убийства этого любимца всей Франции. Вести переговоры он согласен только с сотрудницей телеканала Шарлен, разочарованной в профессии и в жизни. При поддержке подготовленного переговорщика Шарлен начинает игру, в которой от каждого слова зависит слишком многое, а между тем парижский отдел расследований, спецназ, политики и сотрудники телеканала пытаются освободить заложников и выяснить, что за лицо скрывается под маской. Однако у некоторых из тех, кто в эту страшную ночь оказался на телестудии, есть и тайные цели. . . В триллере «Прайм-тайм» Максим Шаттам бескомпромиссно вскрывает все страшное и нелепое, что таится в душе у каждого из нас, — наше стремление к сопричастности ужасу на безопасном расстоянии, нашу готовность верить красиво поданной лжи. Средства массовой информации манипулируют публикой. Публика жаждет зрелищ. Руки в крови у всех. «Прайм-тайм» погружает нас в мир СМИ, где реальность и вымысел перемешиваются в острую критику современного общества. Шаттам глубоко анализирует влияние медиа на людей, власть информации и подводные камни, с которыми сталкивается общество, одержимое рейтингами и сенсациями. Этот роман — прекрасное развлечение, но также серьезный взгляд на баланс сил и неравенство в медиа-среде. Поистине великолепная работа!Aude BouquineГоловокружительный триллер с актуальными размышлениями о мире медиа. Paris Match.</t>
  </si>
  <si>
    <t>Shattam, Maxim</t>
  </si>
  <si>
    <t>Prime time</t>
  </si>
  <si>
    <t>A new novel from the star of the French thriller!The terrible truth about television!An unexpected ending that is impossible to predict!Millions of viewers turn on the TV at eight in the evening, but today they will see more than just the news on the largest French TV channel. Today they will have a live broadcast that they will never forget. In a TV studio, in front of the public, an unknown masked man takes TV presenter Paul Ducky-Ferrand hostage and forbids him to turn off the broadcast under threat of killing this favorite of the whole of France. He agrees to negotiate only with an employee of the TV channel, Charlene, who is disappointed in her profession and in life. With the support of a trained negotiator, Charlene begins a game in which too much depends on every word, while the Paris investigation department, special forces, politicians and TV channel employees try to free the hostages and find out what kind of person is hiding behind the mask. However, some of those who found themselves in the TV studio on that terrible night also have secret goals. . . In the Prime-time thriller, Maxim Shattam uncompromisingly reveals everything terrible and ridiculous that lurks in the soul of each of us — our desire to participate in horror at a safe distance, our willingness to believe beautifully presented lies. The media is manipulating the public. The audience is hungry for spectacles. Everyone has blood on their hands. Prime Time immerses us in the world of mass media, where reality and fiction are mixed into sharp criticism of modern society. Shattam deeply analyzes the influence of media on people, the power of information, and the pitfalls faced by a society obsessed with ratings and sensationalism. This novel is great entertainment, but also a serious look at the balance of power and inequality in the media environment. A truly magnificent piece of work!Aude Bouquine is a dizzying thriller with topical reflections on the world of media. Paris Match.</t>
  </si>
  <si>
    <t>https://sentrumbookstore.com/upload/iblock/209/ij2f7xxr3tu5ri1nzncthkieqsx8lk5v/9785389287402.jpg</t>
  </si>
  <si>
    <t>Ясенский, Б.</t>
  </si>
  <si>
    <t>Я жгу Париж</t>
  </si>
  <si>
    <t>Бруно Яковлевич Ясенский (1901–1938) – выдающийся, всемирно известный писатель и революционер, живший и в Польше, и во Франции, и в СССР. Секретарь Международного объединения рабочих писателей, один из основоположников Союза писателей СССР. В своих остросюжетных книгах он писал о тайном противостоянии миров. Этот роман писатель создал в ответ на антисоветский пасквиль Поля Морана «Я жгу Москву». И книга громко прозвучала на всю Европу! В романе Ясенского есть головокружительная интрига, классовая борьба, столкновение политических партий, еврейский вопрос… Она остро актуальна в наше время, когда Европа снова охвачена уличными боями! Читайте вечную классику остросюжетного политического романа.</t>
  </si>
  <si>
    <t>Yasensky, B.</t>
  </si>
  <si>
    <t>I'm burning Paris</t>
  </si>
  <si>
    <t>Bruno Yakovlevich Yasensky (1901-1938) was an outstanding, world–famous writer and revolutionary who lived in Poland, France, and the USSR. Secretary of the International Association of Workers' Writers, one of the founders of the USSR Writers' Union. In his action-packed books, he wrote about the secret confrontation of worlds. The writer created this novel in response to Paul Moran's anti-Soviet lampoon "I Burn Moscow." And the book resounded loudly throughout Europe! Yasensky's novel features dizzying intrigue, class struggle, a clash of political parties, and the Jewish question.… It is acutely relevant in our time, when Europe is once again gripped by street fighting! Read the timeless classics of the action-packed political novel.</t>
  </si>
  <si>
    <t>https://sentrumbookstore.com/upload/iblock/9c8/b91enapvv9dmyojatmkdiicnryfnaygt/9785002695614.jpg</t>
  </si>
  <si>
    <t>Romance</t>
  </si>
  <si>
    <t>Вайлд, Элис</t>
  </si>
  <si>
    <t>Любовь и смерть</t>
  </si>
  <si>
    <t>Когда-то больше всего на свете я боялась смерти. Я думала, что знаю, что такое боль… пока Смерть не отказался от вечности ради меня. Богини и Мойры использовали меня в своей игре — хотя на самом деле им всегда был нужен он. Я всего лишь пешка в игре богов и чудовищ. Теперь они отняли у меня все и ждут, что я сломаюсь и покорно приму их волю. Но жертва Смерти не будет напрасной. Я найду способ изменить свою судьбу. Даже если для этого мне придется пойти против богов. Ради него. Ради любви. Ради будущего, которое у нас отняли. Чтобы спасти его и нас. . Четвертая книга цикла «Искушение судьбы» от Элис Вайлд, американской писательницы, чьи книги стали бестселлерами по версии «Гудридс». – Темное романтическое фэнтези с отсылками к классическим сюжетам: «Красавице и Чудовище», «Золушке» и мифе о Персефоне и Аиде. – В центре истории — героиня, ставшая пешкой в игре богов и чудовищ. После смерти матери ее жизнь превратилась в ад из‑за жестокой мачехи, но судьба готовит ей еще более суровое испытание: вмешательство высших сил и любовь, ради которой придется бросить вызов самим богам. – Для поклонников темного фэнтези, романтических сюжетов с мифологической основой и историй о силе духа. – Издание в серии «LAV. Темный роман» в твердой обложке с оригинальным оформлением. Перевод Веры Гришановой.</t>
  </si>
  <si>
    <t>LAV. Темный роман</t>
  </si>
  <si>
    <t>Wild, Alice</t>
  </si>
  <si>
    <t>Love and death</t>
  </si>
  <si>
    <t>Once upon a time, I was afraid of death more than anything in the world. I thought I knew what pain was... until Death gave up eternity for me. The goddesses and Moira used me in their game, even though they always needed him. I'm just a pawn in the game of gods and monsters. Now they've taken everything from me and they expect me to break down and meekly accept their will. But the sacrifice of Death will not be in vain. I will find a way to change my fate. Even if I have to go against the gods to do it. For his sake. For the sake of love. For the sake of the future that was taken away from us. To save him and us. . The fourth book in the series "The Temptation of Fate" by Alice Wild, an American writer whose books have become bestsellers according to Goodreds. – Dark romantic fantasy with references to classic plots: "Beauty and the Beast", "Cinderella" and the myth of Persephone and Hades. – At the center of the story is a heroine who has become a pawn in a game of gods and monsters. After her mother's death, her life turned into hell because of her cruel stepmother, but fate is preparing her for an even more severe test: the intervention of higher powers and love, for which she will have to defy the gods themselves. – For fans of dark fantasy, romantic plots with a mythological basis and stories about the power of the spirit. – An edition in the series "LAV. A dark novel" in a hardcover with an original design. Translated by Vera Grishanova.</t>
  </si>
  <si>
    <t>https://sentrumbookstore.com/upload/iblock/4e5/869550o44d7vhjdxh1uni1ysrvupn6mc/9785171878238.jpg</t>
  </si>
  <si>
    <t>Вуд, Стейси</t>
  </si>
  <si>
    <t>Правило одного лета</t>
  </si>
  <si>
    <t>Иногда, чтобы снова научиться писать о любви, нужно по-настоящему влюбиться. Когда вдохновение покидает писательницу Рэйчел Харт, ей остается только одно — уехать подальше от привычной жизни. Спонтанная поездка на Гавайи должна помочь вернуть музу, но вместо этого в ее жизнь врываются шум океана, древние островные легенды и… Макс Каонохи — обаятельный серфер, который живет так, словно знает секрет настоящего счастья. Солнечные пляжи, тайные тропы и ночные разговоры затягивают Рэйчел все глубже — туда, где вдохновение оживает вместе с чувствами, к которым она совсем не была готова. И когда приходит время возвращаться домой, Рэйчел предстоит решить: оставить все как есть… или позволить жизни самой написать ее историю любви. Трогательная летняя история о любви и смелости следовать за своим сердцем. «Эта книга — словно бережно запечатанный кусочек лета. Соленый воздух, жаркий песок и беззаботная свобода на каждой странице. История Макса и Рэйчел настолько очаровательна, что вы не заметите, как начнете улыбаться и, конечно, влюбитесь в Гавайи!» — Энни Дайвер, писательница.</t>
  </si>
  <si>
    <t>Марафон романтических историй</t>
  </si>
  <si>
    <t>Wood, Stacy</t>
  </si>
  <si>
    <t>The One-summer Rule</t>
  </si>
  <si>
    <t>Sometimes, to learn how to write about love again, you need to really fall in love. When inspiration leaves the writer Rachel Hart, she has only one thing to do — to get away from her usual life. A spontaneous trip to Hawaii should help bring back the muse, but instead the ocean noise, ancient island legends and ... Max Kaonohi burst into her life — a charming surfer who lives as if he knows the secret of true happiness. Sunny beaches, secret trails, and late—night conversations pull Rachel deeper and deeper into a place where inspiration comes to life along with feelings she wasn't ready for at all. And when it's time to return home, Rachel has to decide whether to leave everything as it is... or let life write her own love story. A touching summer story about love and the courage to follow your heart. "This book is like a carefully sealed piece of summer. Salty air, hot sand and carefree freedom on every page. The story of Max and Rachel is so charming that you won't notice how you start to smile and, of course, fall in love with Hawaii!" — Annie Diver, writer.</t>
  </si>
  <si>
    <t>https://sentrumbookstore.com/upload/iblock/4f0/9gpmz7hmkpmlbsb5chh7b6d5wm6hq7ea/9785042361524.jpg</t>
  </si>
  <si>
    <t>Гаскелл, Элизабет</t>
  </si>
  <si>
    <t>Жены и дочери (с иллюстрациями)</t>
  </si>
  <si>
    <t>Элизабет Гаскелл (1810–1865) — одна из самых известных писательниц Викторианской эпохи, автор романов «Север и Юг», «Мэри Бартон», «Крэнфорд». Роман «Жены и дочери» — последнее ее произведение, история взросления пылкой и доверчивой девушки Молли Гибсон. В этом очаровательном романе раскрывается панорама типичного английского провинциального городка со всеми его комичными персонажами и нелепыми условностями, уютными чаепитиями и приемами в графском поместье, браками по расчету и муками неразделенной любви. Впервые в России текст сопровождается иллюстрациями выдающихся английских художников — Джорджа Дюморье и Мэри Уилхаус. Целый мир в вашей библиотекеВ серии “Большие книги” каждый найдет что-то для себя. Наша коллекция охватывает важнейшие произведения, которые формируют мировоззрение и остаются актуальными во все времена, затрагивая вечные темы: выбор, ответственность, память, стойкость, история человека и его страны. Откройте для себя разнообразие подсерий:• Русская литература. Большие книги• Иностранная литература. Большие книги• Классика детектива. Большие книги• Мир приключений. Большие книги• Фантастика и фэнтези. Большие книги• Non-Fiction. Большие книги• Детская библиотека. Большие книги“Большие книги” — это больше, чем просто книги. Это вклад в культуру, мудрость и будущее вашей семьи. “Большие книги” - это искусство на каждой странице.</t>
  </si>
  <si>
    <t>Иностранная литература. Большие книги</t>
  </si>
  <si>
    <t>Gaskell, Elizabeth</t>
  </si>
  <si>
    <t>Wives and daughters (with illustrations)</t>
  </si>
  <si>
    <t>Elizabeth Gaskell (1810-1865) was one of the most famous writers of the Victorian era, the author of the novels "North and South", "Mary Barton", "Cranford". The novel "Wives and Daughters" is her last work, the story of the growing up of a passionate and trusting girl Molly Gibson. This charming novel reveals the panorama of a typical English provincial town with all its comical characters and ridiculous conventions, cozy tea parties and receptions at the count's estate, marriages of convenience and the throes of unrequited love. For the first time in Russia, the text is accompanied by illustrations by prominent English artists — George Du Maurier and Mary Wheelhouse. The whole world in your library of the “Big Books" series, everyone will find something for themselves. Our collection covers the most important works that shape the worldview and remain relevant at all times, touching on eternal themes: choice, responsibility, memory, perseverance, the history of a person and his country. Discover the variety of subseries:• Russian literature. Big books• Foreign literature. Big books• Classic detective stories. Big books• A world of adventure. Big books• Science fiction and fantasy. Big books• Non-Fiction. Big books• Children's library. Big Books “Big books" are more than just books. It is a contribution to the culture, wisdom and future of your family. “Big books" are art on every page.</t>
  </si>
  <si>
    <t>https://sentrumbookstore.com/upload/iblock/5e0/14lknjdnhyrrydwgzjh88rco5kw8m99l/9785389324909.jpg</t>
  </si>
  <si>
    <t>Гувер, Колин</t>
  </si>
  <si>
    <t>Тайный дневник Верити</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</si>
  <si>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Колин Гувер – автор, которому читатели доверяют свое сердце. Литературный феномен нашего времени, троекратная обладательница премии Goodreads Choice Award в номинации «любовный роман». Ее произведения переведены на десятки языков. Истории Колин Гувер доказывают: даже растоптанный цветок однажды может прорасти, чтобы стать ближе к солнцу. Рукопись, которую никто не должен был прочесть. Тайна, способная разрушить все. Чья правда окажется ложью? «Тайный дневник Верити» рассказывает о том, на что способен человек, одержимый любовью. Скоро на большом экране. В главных ролях Энн Хэтэуэй, Дакота Джонсон и Джош Хартнетт. Лоуэн Эшли получает работу мечты — завершить серию бестселлеров знаменитой писательницы Верити Кроуфорд, которая прикована к постели после загадочной травмы. Джереми, муж Верити, предлагает Лоуэн работать над книгой в их семейном доме. Разбирая бумажные черновики, Лоуэн находит неопубликованную автобиографию Верити, в которой каждая страница — леденящее душу признание. . Сначала Лоуэн решает скрыть рукопись от Джереми, но с каждым днем чувства героев друг к другу крепнут, и она понимает, как могла бы выиграть, узнай Джереми всю правду о жене. Ведь каким бы преданным он ни был, правда о Верити настолько чудовищна, что любить после нее — невозможно. «Густо, мрачно, маниакально, двусмысленно, облито пунцовой кровью. Кто окажется антагонистом? Кто виноват в случившихся трагедиях? Кто такая Верити и какие секреты хранит ее дом?»Катя Обризан, книжный блогер.</t>
  </si>
  <si>
    <t>Все твои совершенства. Главные романы Колин Гувер</t>
  </si>
  <si>
    <t>Hoover, Colin</t>
  </si>
  <si>
    <t>Verity's Secret Diary</t>
  </si>
  <si>
    <t>ILLEGAL CONSUMPTION OF NARCOTIC DRUGS, PSYCHOTROPIC SUBSTANCES, AND THEIR ANALOGUES IS HARMFUL TO HEALTH, AND THEIR ILLICIT TRAFFICKING IS PROHIBITED AND ENTAILS LIABILITY ESTABLISHED BY LAW. Colin Hoover is an author whom readers trust with their hearts. A literary phenomenon of our time, three-time winner of the Goodreads Choice Award in the "romance novel" category. Her works have been translated into dozens of languages. The stories of Colleen Hoover prove that even a trampled flower can one day sprout to get closer to the sun. A manuscript that no one was supposed to read. A mystery that could destroy everything. Whose truth will turn out to be a lie? "The Secret Diary of Verity" tells about what a person who is obsessed with love is capable of. Coming soon on the big screen. Starring Anne Hathaway, Dakota Johnson and Josh Hartnett. Lowen Ashley gets his dream job — completing a series of best-selling novels by the famous writer Verity Crawford, who is bedridden after a mysterious injury. Jeremy, Verity's husband, suggests that Lowen work on a book at their family home. Sorting through the paper drafts, Lowen finds Verity's unpublished autobiography, in which every page is a chilling confession. . At first, Lowen decides to hide the manuscript from Jeremy, but every day the characters' feelings for each other grow stronger, and she realizes how she could benefit if Jeremy found out the whole truth about his wife. After all, no matter how devoted he is, the truth about Verity is so monstrous that it is impossible to love after her. "Thick, gloomy, manic, ambiguous, drenched in crimson blood. Who will be the antagonist? Who is to blame for the tragedies that have occurred? Who is Verity and what secrets does her house hold?"Katya Obrizan, book blogger.</t>
  </si>
  <si>
    <t>https://sentrumbookstore.com/upload/iblock/236/mggit686ov407ezqgyagdtr2bhzl979z/9785042426131.jpg</t>
  </si>
  <si>
    <t>Джеймс, Элоиза</t>
  </si>
  <si>
    <t>Герцог и гувернантка</t>
  </si>
  <si>
    <t>Красивый и отчаянный наследник герцогского титула, лорд Роланд Уайльд (известный близким как Норт) и представить себе не мог, какой "сюрприз" его ожидает по возвращении с войны. Диана Белгрэйв, его бывшая невеста, сбежавшая практически из-под венца, теперь работает гувернанткой в его родовом замке Линдоу и воспитывает их якобы общего ребенка…Но все это не может сбить с толку "нового" Норта — закаленного в боях воина, ведь он полон решимости одержать победу и в этой битве: завоевать женщину, к которой по-прежнему испытывает чувства…</t>
  </si>
  <si>
    <t>Очарование</t>
  </si>
  <si>
    <t>James, Eloise</t>
  </si>
  <si>
    <t>The Duke and the governess</t>
  </si>
  <si>
    <t>The handsome and desperate heir to the dukedom, Lord Roland Wilde (known to his family as North), could not even imagine what a "surprise" awaited him upon his return from the war. Diana Belgrave, his ex-fiancee, who practically ran away from the wedding, now works as a governess at his ancestral Lindow castle and brings up their supposedly common child.…But all this cannot confuse the "new" North, a battle—hardened warrior, because he is determined to win this battle as well: to win a woman for whom he still has feelings.…</t>
  </si>
  <si>
    <t>https://sentrumbookstore.com/upload/iblock/d1f/tbl9r2x2exzbx8onv4q3pbe70ejyy6hm/9785171731571.jpg</t>
  </si>
  <si>
    <t>Джеффрис, Сабрина</t>
  </si>
  <si>
    <t>Что случилось на балу?</t>
  </si>
  <si>
    <t>Старшая из сестер Харпер, Элиза, успела выйти замуж до скандала, который навсегда изменил жизнь ее семьи. Однако брак не принес ей счастья, а муж вскоре и вовсе ушел на войну и погиб, не оставив ей ничего, кроме долгов. Благодаря "Элегантным событиям" — предприятию сестер Харпер по организации балов и приемов — Элизе удалось остаться на плаву, и она решила, что никогда больше не выйдет замуж. Но ее старый знакомый Натаниэль Стэнтон, граф Фокстед, намерен заставить ее передумать. . «Что случилось на балу?» Сабрины Джеффрис — исторический любовный роман о силе духа, семейном деле и неожиданной любви в атмосфере викторианской Англии. – Главная героиня, Элиза Харпер, после неудачного брака и смерти мужа, оставившего ей одни долги, посвящает себя семейному предприятию «Элегантные события» — организации балов и приемов. Она твердо решает больше никогда не выходить замуж, но ее планы рушит появление старого знакомого — Натаниэля Стэнтона, графа Фокстеда. – На страницах книги вас ждут интриги высшего света, деловые перипетии и трогательная история любви, возвращающая героине веру в настоящие чувства. – Сабрина Джеффрис — современная американская писательница, признанный мастер исторического любовного романа. – Издание входит в серию «Шарм» — коллекцию изысканных любовных романов в твердой обложке с элегантным оформлением. Станет ценным украшением книжной полки поклонника жанра.</t>
  </si>
  <si>
    <t>Шарм</t>
  </si>
  <si>
    <t>Jeffries, Sabrina</t>
  </si>
  <si>
    <t>What happened at the ball?</t>
  </si>
  <si>
    <t>The eldest of Harper's sisters, Eliza, managed to get married before the scandal that changed her family's life forever. However, the marriage did not bring her happiness, and her husband soon went to war altogether and died, leaving her nothing but debts. Thanks to the "Elegant Events" — the Harper sisters' enterprise for organizing balls and receptions —Eliza managed to stay afloat, and she decided that she would never marry again. But her old friend Nathaniel Stanton, the Earl of Foxted, is determined to make her change her mind. . "What Happened at the Ball?" by Sabrina Jeffries is a historical romance novel about fortitude, family business and unexpected love in the atmosphere of Victorian England. – The main character, Eliza Harper, after a failed marriage and the death of her husband, who left her with nothing but debts, devotes herself to the family enterprise Elegant Events, organizing balls and receptions. She resolves never to marry again, but her plans are ruined by the appearance of an old acquaintance, Nathaniel Stanton, Earl of Foxted. – On the pages of the book, you will find the intrigues of high society, business vicissitudes and a touching love story that restores the heroine's faith in true feelings. – Sabrina Jeffries is a modern American writer, a recognized master of the historical romance novel. – The publication is part of the Charm series, a collection of exquisite hardcover romance novels with an elegant design. It will become a valuable decoration of the bookshelf of a fan of the genre.</t>
  </si>
  <si>
    <t>https://sentrumbookstore.com/upload/iblock/e95/41u4ffopoao7n6wdf0um7iqzqaiuy0kx/9785171731601.jpg</t>
  </si>
  <si>
    <t>Колочкова, Вера</t>
  </si>
  <si>
    <t>Молчание вдвоем</t>
  </si>
  <si>
    <t>Иногда одна ночь, о которой никто не должен узнать, меняет судьбы навсегда. Много лет назад Дина и Женя поклялись молчать о своей тайне. Но на семейном празднике правда внезапно всплывает на поверхность — и теперь под угрозой дружба, любовь и целая семья. Можно ли сохранить чувства, когда прошлое требует ответа?ТАЙНА ОДНОЙ НОЧИ МОЖЕТ РАЗРУШИТЬ ЦЕЛУЮ СЕМЬЮ. «Молчание вдвоем» — эмоционально напряженный роман о том, как прошлое умеет ждать своего часа. Много лет назад Дина и Женя поклялись сохранить одну тайну, но на семейном празднике правда внезапно выходит наружу, и под угрозой оказывается всё, что казалось прочным: любовь, доверие, дружба, привычный порядок жизни. Вера Колочкова пишет о самом болезненном без лишнего нажима — точно, узнаваемо, по-живому. Ее роман держит не внешней интригой, а силой внутренних столкновений, когда каждое решение отзывается в судьбах близких людей, а молчание становится почти невыносимее признания. «Очень тонкая и эмоционально честная история, в которой трудно не узнать чьи-то настоящие чувства и страхи. Это роман, который цепляет не громкостью, а правдой». — Марина Лаврова, библиотекарь. Похоже на: романы Марии Метлицкой и Татьяны Алюшиной, где в центре — семья, любовь, скрытые обиды и прошлое, от которого нельзя отмахнуться; по атмосфере — на камерные драмы о семейных тайнах, в которых один разговор способен изменить всё. Вера Колочкова — автор современной психологической прозы, чьи книги привлекают эмоциональной достоверностью, узнаваемыми конфликтами и вниманием к внутренней жизни героев. Ее романы обращены к читателю, который ценит в литературе не эффектность, а подлинность чувств.</t>
  </si>
  <si>
    <t>Секреты женского счастья. Проза Веры Колочковой. Новое оформление</t>
  </si>
  <si>
    <t>Kolochkova, Vera</t>
  </si>
  <si>
    <t>Silence together</t>
  </si>
  <si>
    <t>Sometimes one night, which no one should know about, changes destinies forever. Many years ago, Dina and Zhenya swore to keep their secret. But on a family holiday, the truth suddenly comes to the surface — and now friendship, love, and the whole family are under threat. Is it possible to preserve feelings when the past demands an answer?A ONE-NIGHT STAND CAN DESTROY AN ENTIRE FAMILY. "Silence for Two" is an emotionally intense novel about how the past knows how to wait in the wings. Many years ago, Dina and Zhenya swore to keep a secret, but on a family holiday, the truth suddenly comes out, and everything that seemed solid is at risk: love, trust, friendship, and the usual order of life. Vera Kolochkova writes about the most painful things without too much pressure — accurately, recognizably, and vividly. Her novel holds her not by external intrigue, but by the power of internal clashes, when every decision resonates in the destinies of loved ones, and silence becomes almost unbearable than recognition. "It's a very subtle and emotionally honest story in which it's hard not to recognize someone's real feelings and fears. This is a novel that catches not with volume, but with truth." — Marina Lavrova, librarian. It looks like: novels by Maria Metlitskaya and Tatiana Alyushina, where family, love, hidden resentments and the past are at the center, which cannot be dismissed; the atmosphere is like chamber dramas about family secrets, in which one conversation can change everything. Vera Kolochkova is an author of modern psychological prose, whose books attract emotional authenticity, recognizable conflicts and attention to the inner life of the characters. Her novels are aimed at the reader, who values authenticity of feelings rather than showiness in literature.</t>
  </si>
  <si>
    <t>https://sentrumbookstore.com/upload/iblock/dfb/omsxoow0hib00ghrv5q2q0vd5l6l1myq/9785042393761.jpg</t>
  </si>
  <si>
    <t>Крауз, Кэсси</t>
  </si>
  <si>
    <t>Дочь Колумба. Сезон искушения</t>
  </si>
  <si>
    <t>ПЕРВАЯ ЧАСТЬ ДИЛОГИИ «Я ДАМ ТЕБЕ ТЫСЯЧУ». Последние два года Ноэль живет так, будто ей нечего терять. Ей всего восемнадцать, но она смеется в лицо опасности, обожает риск и каждый день бросает вызов судьбе. У этой безрассудной смелости есть причина — тайна, скрытая за татуировкой Una Vida на ее запястье. Каетано привык все держать под контролем. Талантливый пловец, он словно намеренно отказывается от собственных возможностей. Холодный, сдержанный и неприступный снаружи, внутри он скрывает сердце, полное страсти и боли. Сможет ли Ноэль пробиться сквозь его броню? И стоит ли ей это делать?Пока Ноэль и Каетано пытаются разобраться в своих чувствах, над их миром сгущаются тучи. Старые семейные тайны, чужие деньги и слухи о неких «Птичниках» затягивают героев в историю, последствия которой им только предстоит узнать. «В тот момент, когда я босиком, в голубом платье, выскочила под колеса его мотоцикла, точка невозврата была пройдена. Моя Una Vida была обречена». «Чудесный роман — теплый, как летнее солнышко. Поэтичная проза Кэсси Крауз трогает до глубины души, тонко передавая чувства любви и утраты, а неожиданные сюжетные повороты не позволяют оторваться от книги до последней страницы. Финал и вовсе разбил мне сердце, заставив с нетерпением ждать продолжения!» — Варвара, автор канала BookLand.</t>
  </si>
  <si>
    <t>Love and crime. Любовь там, где тайна</t>
  </si>
  <si>
    <t>Krause, Cassie</t>
  </si>
  <si>
    <t>The daughter of Columbus. The Season of Temptation</t>
  </si>
  <si>
    <t>THE FIRST PART OF THE DILOGY IS "I'LL GIVE YOU A THOUSAND." For the past two years, Noelle has been living as if she has nothing to lose. She's only eighteen, but she laughs in the face of danger, loves risk, and defies fate every day. There's a reason for this reckless boldness—the secret hidden behind the Una Vida tattoo on her wrist. Cayetano is used to keeping everything under control. A talented swimmer, he seems to be deliberately giving up his own abilities. Cold, restrained and unapproachable on the outside, inside he hides a heart full of passion and pain. Will Noel be able to break through his armor? And should she do it?While Noel and Cayetano are trying to sort out their feelings, clouds are gathering over their world. Old family secrets, other people's money, and rumors about certain "Birdhouses" drag the characters into a story whose consequences they have yet to learn. "The moment I jumped barefoot, in a blue dress, under the wheels of his motorcycle, the point of no return was passed. My Una Vida was doomed." "A wonderful novel, warm as the summer sun. Cassie Krause's poetic prose touches to the depths of her soul, subtly conveying feelings of love and loss, and unexpected plot twists do not allow you to look up from the book to the last page. The finale broke my heart, making me look forward to the sequel!" — Varvara, author of the BookLand channel.</t>
  </si>
  <si>
    <t>https://sentrumbookstore.com/upload/iblock/f5a/sp4yy7rf56pz6y4d0abufo9f223qw10b/9785042393976.jpg</t>
  </si>
  <si>
    <t>Лейтон, Кэрри</t>
  </si>
  <si>
    <t>Не рань мою душу</t>
  </si>
  <si>
    <t>Ванесса думала, что, покинув город, сможет забыть его предательство. Томас надеялся, что, изменив жизнь, сможет заглушить чувство вины. Оба ошибались. Случайная встреча в университете становится полем их новой битвы. Застарелая обида выливается вязвительные провокации, но под пеплом гнева все еще тлеет огонь запретного притяжения. И этот огонь вот-вот вспыхнет с новой силой. Говорят, после бури наступает затишье. Но что, если их настоящая буря только начинается?</t>
  </si>
  <si>
    <t>AMORE. Итальянская романтика</t>
  </si>
  <si>
    <t>Leighton, Carrie</t>
  </si>
  <si>
    <t>Don't hurt my soul</t>
  </si>
  <si>
    <t>Vanessa thought that by leaving the city, she would be able to forget his betrayal. Thomas hoped that by changing his life, he would be able to stifle his guilt. Both were wrong. A chance meeting at the university becomes their new battleground. Long-standing resentment results in sarcastic provocations, but under the ashes of anger, the fire of forbidden attraction still smoulders. And this fire is about to flare up with renewed vigor. They say there's a lull after the storm. But what if their real storm is just beginning?</t>
  </si>
  <si>
    <t>https://sentrumbookstore.com/upload/iblock/396/i9nsab00170ia4vpwwqjuteww14nuhfi/9785171682255.jpg</t>
  </si>
  <si>
    <t>Маккалоу, Колин</t>
  </si>
  <si>
    <t>Прикосновение</t>
  </si>
  <si>
    <t>Викторианская Австралия. Страна больших возможностей, где каждый может найти то, о чем мечтает. Именно сюда юная Элизабет приезжает к своему жениху – богатому и влиятельному Александру Кинроссу. Она надеется попасть в сказку – но оказывается в золотой клетке. Она желает обрести любовь и защиту – но ее жестоко предают. Сможет ли Элизабет бросить вызов судьбе, традициям и даже близким, чтобы стать счастливой?. . . Эмоциональная семейная сага от автора романа «Поющие в терновнике». – Сюжет строится вокруг болезненного прозрения: юная Элизабет приезжает к жениху Александру Кинроссу в ожидании сказки, но вместо любви и защиты сталкивается с предательством и оказывается в золотой клетке, из которой не выбраться. – Личная драма героини становится зеркалом эпохи, показывая, как социальные нормы и традиции Викторианской Австралии диктовали судьбу женщины. – Колин Маккалоу (1937–2015) — одна из самых значимых австралийских писательниц XX века: ее книги, внешне простые по форме, отличаются невероятной психологической глубиной и эмоциональной силой. – Эстетичное издание в твердой обложке с атмосферной иллюстрацией.</t>
  </si>
  <si>
    <t>Колин Маккалоу: Золотая коллекция</t>
  </si>
  <si>
    <t>McCullough, Colin</t>
  </si>
  <si>
    <t>The Touch</t>
  </si>
  <si>
    <t>Victorian Australia. A land of great opportunities where everyone can find what they dream of. It is here that the young Elizabeth comes to her fiance, the rich and influential Alexander Kinross. She hopes to get into a fairy tale, but finds herself in a golden cage. She wants to find love and protection, but she is brutally betrayed. Will Elizabeth be able to defy fate, traditions, and even her loved ones to become happy?. . . An emotional family saga from the author of the novel "Singing in the Thorn". – The plot is built around a painful epiphany: young Elizabeth comes to her fiance Alexander Kinross in anticipation of a fairy tale, but instead of love and protection, she faces betrayal and finds herself in a golden cage from which there is no escape. – The heroine's personal drama becomes a mirror of the era, showing how the social norms and traditions of Victorian Australia dictated the fate of a woman. – Colleen McCullough (1937-2015) is one of the most important Australian writers of the 20th century: her books, outwardly simple in form, are characterized by incredible psychological depth and emotional power. – An aesthetic hardcover edition with atmospheric illustrations.</t>
  </si>
  <si>
    <t>https://sentrumbookstore.com/upload/iblock/7e1/b1akvgsnrh7k8ecnbns8uvb74ph8krcx/9785171861834.jpg</t>
  </si>
  <si>
    <t>Ники, Сью</t>
  </si>
  <si>
    <t>Люблю тебя ненавидеть</t>
  </si>
  <si>
    <t>Чёрные коробки каждую пятницу. Пошлые сообщения. Чув-ство, что за ней постоянно наблюдают. Она боится своегонавязчивого поклонника, сталкера, который всегда рядом. А потом появляется он — Тимофей, парень её лучшей подруги. Красивый, уверенный, с взглядом, от которого мурашки бегутпо коже. Он убирает всех, кто стоит у него на пути: друзья,университет, дом. . . Теперь он — ее эпицентр. Теперь кроме него — у нее никогонет. Но чем больше Настя узнает Тима, тем отчетлевее зада-ется вопросом: что нужно на самом деле этому парню? Обла-дать ей или. . . сломать навсегда?. Откровенная романтика о сталкинге для поклонников «Преследуя Аделин» Х. Д. Карлтон, книг Тори Майрон и Кейт Аддерли. – История любви и одержимости, в которой ни один выбор не безопасен: героиня не может доверять ни тому, кого любит, ни тому, кто преследует ее. Тайна любовного треугольника останется неразгаданной до последних страниц. – Закрученный сюжет, персонажи с неоднозначной моралью, взрывное сочетание чувства постоянной опасности и страсти в лучших традициях жанра. – Ники Сью — популярный автор современных любовных романов с многомиллионными прочтениями на Литнет.</t>
  </si>
  <si>
    <t>Опасный маневр</t>
  </si>
  <si>
    <t>Nicky, Sue</t>
  </si>
  <si>
    <t>I love to hate you</t>
  </si>
  <si>
    <t>Black boxes every Friday. Vulgar messages. It felt like she was constantly being watched. She is afraid of her obsessive admirer, the stalker who is always there. And then he shows up—Timofey, her best friend's boyfriend. Handsome, confident, with a look that gives you goosebumps. He removes everyone who stands in his way: friends, university, home... Now he is its epicenter. Now she has no one but him. But the more Nastya gets to know Tim, the more she wonders: what does this guy really need? Should I give it to her or... break it forever?. An outspoken romance about stalking for fans of "Chasing Adeline" by H. D. Carlton, books by Tori Myron and Kate Adderley. – A story of love and obsession, in which no choice is safe: the heroine cannot trust either the one she loves or the one who pursues her. The mystery of the love triangle will remain unsolved until the last pages. – A twisted plot, characters with ambiguous morals, an explosive combination of a sense of constant danger and passion in the best traditions of the genre. – Nicky Sue is a popular author of modern romance novels with millions of readers on the Internet.</t>
  </si>
  <si>
    <t>https://sentrumbookstore.com/upload/iblock/c6f/gmbn2oysyy4fugq2bcckt06pvqdkdmau/9785171829285.jpg</t>
  </si>
  <si>
    <t>Райли, Люсинда</t>
  </si>
  <si>
    <t>Семь сестер. Сестра ветра</t>
  </si>
  <si>
    <t>Именно в минуты слабости ты обретешь свои главные силы. Сага-бестселлер, побившая рекорд «Гарри Поттера». Переведено на 37 языков. Коллекционное переиздание в оформлении от художницы AMONIMY с сияющей фольгой на обложке. Вторая часть цикла книг о девушках, удочеренных загадочным Па Солтом, которые после его смерти разгадывают тайны своего прошлого. Алли собирается принять участие в одной из самых опасных яхтенных гонок в мире, но внезапно получает весть о смерти своего приемного отца. Она спешит в дом детства и получает ключ к своему прошлому. История второй сестры связана с судьбой певицы Анны Ландвик и знаменитой пьесой «Пер Гюнт», написанной более 150 лет назад, и Алли отправляется навстречу дикой красоте Норвегии, где, как она верит, скрыты загадки не только ее происхождения, но и личности великого путешественника Па Солта. . . и последней сестры, которую он так и не смог отыскать.</t>
  </si>
  <si>
    <t>Novel. Семь сестер. Мировые хиты Люсинды Райли (переплет со звездами)</t>
  </si>
  <si>
    <t>Riley, Lucinda</t>
  </si>
  <si>
    <t>Seven sisters. Sister of the wind</t>
  </si>
  <si>
    <t>It is in moments of weakness that you will find your main strength. The saga is a bestseller that broke the "Harry Potter" record. Translated into 37 languages. Collector's edition designed by the artist AMONIMY with shining foil on the cover. The second part of a series of books about girls adopted by the mysterious Pa Salt, who, after his death, unravel the secrets of their past. Allie is about to take part in one of the most dangerous yacht races in the world, but suddenly receives news of the death of her adoptive father. She rushes to her childhood home and gets the key to her past. The story of the second sister is connected with the fate of singer Anna Landvik and the famous play Peer Gynt, written more than 150 years ago, and Allie sets off to meet the wild beauty of Norway, where, as she believes, the mysteries of not only her origin, but also the personality of the great traveler Pa Salt are hidden. . . . and the last sister, whom he could not find.</t>
  </si>
  <si>
    <t>https://sentrumbookstore.com/upload/iblock/f7d/06e2p1bpdyrovxp90qvt96qarg2tvrzk/9785042166693.jpg</t>
  </si>
  <si>
    <t>Рина, Кент</t>
  </si>
  <si>
    <t>Черный рыцарь</t>
  </si>
  <si>
    <t>КИМБЕРЛИКогда-то он был моим лучшим другом, а теперь мой злейший враг. Ксандер Найт душераздирающе красив. Невероятно популярен. Зверски жесток. Он рыцарь, но никого не спасает. КСАНДЕРМы начинали как мечта, а теперь превратились в кошмар. Кимберли Рид трогательно фальшива. Ужасно невинна. Тайно черна. Она может прятаться, но не от меня.</t>
  </si>
  <si>
    <t>LAV. Романтика</t>
  </si>
  <si>
    <t>Rina, Kent</t>
  </si>
  <si>
    <t>The Black Knight</t>
  </si>
  <si>
    <t>Kimberly, he was once my best friend, and now my worst enemy. Xander Knight is heartbreakingly beautiful. Incredibly popular. Brutally cruel. He's a knight, but he doesn't save anyone. The Xanderms started out as a dream, but now they've turned into a nightmare. Kimberly Reed is pathetically fake. Terribly innocent. Secretly black. She can hide, but not from me.</t>
  </si>
  <si>
    <t>https://sentrumbookstore.com/upload/iblock/ac2/77rlcbuli1iy5owrl80b0iou6uc14yo1/9785171812744.jpg</t>
  </si>
  <si>
    <t>Рон, Мерседес</t>
  </si>
  <si>
    <t>Скажи мне поцелуями</t>
  </si>
  <si>
    <t>Камилла Хэмилтон должна сделать выбор между двумя братьями Ди Бьянко: Тьяго или Тейлор… Тейлор или Тьяго. Выбрать одного — значит отказаться от другого. Но как можно отказаться от кого-то из них?Тьяго заставляет ее чувствовать, будто она касается неба кончиками пальцев. Тейлор дает понять, что никогда не отпустит ее. Но когда Ками кажется, что ее сердце наконец сделало выбор, начинается самый настоящий кошмар. Что станет с Тейлором и Тьяго, когда они поймут, что любят одну и ту же девушку?Сможет ли Ками не позволить любви уничтожить все?И что произойдет, когда судьба вновь сама решит все за них?. Долгожданный финал молодежной любовной трилогии от Мерседес Рон, в котором Камилле Хэмилтон предстоит сделать невозможный выбор между братьями Ди Бьянко. – Тьяго дарит героине ощущение полета, Тейлор — чувство надежности: контраст характеров делает любовный треугольник особенно напряженным и эмоциональным. – В 2025 году по первой части трилогии вышел фильм, и уже ожидается второй. – Мерседес Рон — аргентинская писательница, известная романами в жанре молодежной литературы, автор популярной трилогии «Виновные», получившей несколько экранизаций. – Эстетичное издание в серии «Клуб романтики»: оригинальная иллюстрация испанского издания на обложке, стильная верстка, качественная типографская бумага.</t>
  </si>
  <si>
    <t>Клуб романтики</t>
  </si>
  <si>
    <t>Ron, Mercedes</t>
  </si>
  <si>
    <t>Tell me with kisses</t>
  </si>
  <si>
    <t>Camilla Hamilton has to choose between the two Di Bianco brothers: Thiago or Taylor... Taylor or Thiago. To choose one is to reject the other. But how can you give up on any of them?Thiago makes her feel like she's touching the sky with her fingertips. Taylor makes it clear that he will never let her go. But when Cami feels like her heart has finally made a choice, the real nightmare begins. What will happen to Taylor and Thiago when they realize that they love the same girl?Will Kami be able to stop love from destroying everything?And what happens when fate decides everything for them again?. The long-awaited finale of Mercedes Ron's youth love trilogy, in which Camilla Hamilton will have to make an impossible choice between the Di Bianco brothers. – Thiago gives the heroine a feeling of flight, Taylor — a sense of reliability: the contrast of characters makes the love triangle especially intense and emotional. – A film based on the first part of the trilogy was released in 2025, and the second one is already expected.  Mercedes Ron is an Argentine writer, known for novels in the genre of youth literature, the author of the popular trilogy "The Guilty", which has received several film adaptations. – Aesthetic edition in the "Club of Romance" series: original illustration of the Spanish edition on the cover, stylish layout, high-quality printing paper.</t>
  </si>
  <si>
    <t>https://sentrumbookstore.com/upload/iblock/a3c/s40d201hfvmx4ayhtkclo7iu78e36gff/9785171878092.jpg</t>
  </si>
  <si>
    <t>Спенсер, М.</t>
  </si>
  <si>
    <t>Влюбленный капитан</t>
  </si>
  <si>
    <t>Сара Фишер всю свою жизнь прожила в маленькой африканской деревушке, где помогала родителям нести христианскую веру туземцам. Мартен Бушар большую часть жизни провел в море, пытаясь убежать от собственного прошлого. Благочестивая миссионерка и заносчивый пиратский капитан никак не должны были встретиться, но когда голландские работорговцы похитили всех жителей деревушки вместе с Сарой, именно Мартен спас девушку из плена. Суеверные матросы боятся присутствия женщины на борту, но с каждым днем Сара все сильнее завоевывает доверие команды и все больше занимает мысли и чувства капитана. Но возможно ли вообще будущее, в котором пират и миссионерка будут вместе?. «Влюбленный капитан» — любовный роман Минервы Спенсер, автора популярных произведений в жанре исторической прозы. – Захватывающая история любви на фоне морских приключений: благочестивая миссионерка Сара Фишер и заносчивый пиратский капитан Мартен Бушар — два мира, которым, казалось бы, не суждено было пересечься. – Интригующий сюжет с драматическими поворотами: когда голландские работорговцы похищают жителей африканской деревушки, именно Мартен спасает Сару из плена — так начинается их непростое сближение. – Автор книги — Минерва Спенсер, канадская писательница с богатым жизненным опытом: до начала литературной карьеры она работала прокурором, преподавала американскую историю в колледже и управляла гостевым домом. Ее произведения отличают яркие образы и достоверный исторический фон. – Роман погружает читателя в атмосферу морских приключений и напряженного противостояния разных мировоззрений: христианской добродетели и вольной жизни пиратов. – Издание в твердой обложке входит в серию «Очарование» — коллекцию изысканных исторических романов с элегантным оформлением для ценителей романтической прозы.</t>
  </si>
  <si>
    <t>Spencer, M.</t>
  </si>
  <si>
    <t>The Captain in love</t>
  </si>
  <si>
    <t>Sarah Fisher has lived all her life in a small African village, where she helped her parents spread the Christian faith to the natives. Martin Bouchard spent most of his life at sea, trying to escape from his own past. The pious missionary and the arrogant pirate captain were never supposed to meet, but when Dutch slave traders kidnapped all the villagers along with Sarah, it was Martin who saved the girl from captivity. Superstitious sailors are afraid of the presence of a woman on board, but every day Sarah gains more and more trust from the crew and occupies the thoughts and feelings of the captain more and more. But is there a possible future in which a pirate and a missionary will be together?. "The Captain in Love" is a romance novel by Minerva Spencer, author of popular works in the genre of historical fiction. – An exciting love story set against the backdrop of sea adventures: the pious missionary Sarah Fisher and the arrogant pirate captain Martin Bouchard are two worlds that seemingly were not destined to intersect. – An intriguing plot with dramatic twists: when Dutch slave traders kidnap the inhabitants of an African village, it is Martin who rescues Sarah from captivity — this is how their difficult rapprochement begins. – The author of the book is Minerva Spencer, a Canadian writer with a wealth of life experience: before starting her literary career, she worked as a prosecutor, taught American history at a college and ran a guest house. Her works are distinguished by vivid images and a reliable historical background. – The novel immerses the reader in the atmosphere of sea adventures and intense confrontation between different worldviews: Christian virtue and the free life of pirates.  The hardcover edition is part of the Charm series, a collection of exquisite historical novels with elegant designs for connoisseurs of romantic prose.</t>
  </si>
  <si>
    <t>https://sentrumbookstore.com/upload/iblock/3cc/t6fagsrggdbkgewx0ed25vipawunfobn/9785171756468.jpg</t>
  </si>
  <si>
    <t>Стенберг, Леа, Мартина, Риваль, Мишина, Влада, Влад, Мэри, Блэк, Виктория, Де, Лис, Делон, Дана, Харт, Марго, Хоуп, Ноа, Рейн, Ксандер</t>
  </si>
  <si>
    <t>Коллекция темных историй. Поддайся искушению. Второе издание</t>
  </si>
  <si>
    <t>Окунитесь в мир, где тени сгущаются, а сердца кровоточат. Приготовьтесь к путешествию в самые темные уголки человеческой души, где любовь становится навязчивой идеей, одержимостью, проклятием. Здесь вы не найдете сказочных принцев на белых конях. Вас ждет погружение в мир запретных желаний, опасных страстей и моральных компромиссов. Ревность, предательство, насилие - вот лишь малая часть того, с чем вам придется столкнуться. Но помните: любовь, рожденная во тьме, способна поглотить не только сердца, но и души. 10 темных рассказов о мрачной любви от мастеров жанра и восходящих авторов. . Сборник темной романтики! Внутри 10 историй о сталкерах и запретных чувствах, мафии и мрачных фэнтезийных мирах. – Авторы – признанные мастера жанра: Леа Стенберг, Мартина Риваль, Влада Мишина, Мэри Влад, Виктория Блэк, Эсми Де Лис, Дана Делон, Марго Харт, Ноа Хоуп, Ксандер Рейн. – Коллекционное оформление – вырубка на обложке, иллюстрированные форзацы и стильная верстка. – Новая книга в серии «LAV. Темный роман на русском», где уже вышли «Импринт» Вероники Десмонд, «Искуситель» Джек Тодд и дилогия «Монстр из Арденнского леса» Ники Элаф.</t>
  </si>
  <si>
    <t>LAV. Темный роман на русском</t>
  </si>
  <si>
    <t>Stenberg, Lea, Martina, Rival, Mishina, Vlada, Vlad, Mary, Black, Victoria, De, the Fox, Delon, Dana, Hart, Margot, Hope, Noah, Rain, Xander</t>
  </si>
  <si>
    <t>A collection of dark stories. Give in to temptation. Second edition</t>
  </si>
  <si>
    <t>Immerse yourself in a world where shadows thicken and hearts bleed. Get ready for a journey into the darkest corners of the human soul, where love becomes an obsession, an obsession, a curse. You won't find fairy-tale princes on white horses here. You will be immersed in a world of forbidden desires, dangerous passions and moral compromises. Jealousy, betrayal, violence - these are just a small part of what you will have to face. But remember: love born in darkness can consume not only hearts, but also souls. 10 dark stories about dark love from masters of the genre and rising authors. . A collection of dark romance! Inside are 10 stories about stalkers and forbidden feelings, mafia and dark fantasy worlds. – The authors are recognized masters of the genre: Lea Stenberg, Martina Rival, Vlada Mishina, Mary Vlad, Victoria Black, Esme De Lis, Dana Delon, Margot Hart, Noah Hope, Xander Rain. – Collector's design – cutting on the cover, illustrated flyleafs and stylish layout. – A new book in the series "LAV. A Dark Novel in Russian", where Veronica Desmond's "Imprint", Jack Todd's "The Tempter" and Niki Elaf's "Monster from the Ardennes Forest" dilogy have already been released.</t>
  </si>
  <si>
    <t>https://sentrumbookstore.com/upload/iblock/278/3ktgfl9zt0l5sd007l0nx0bat3v1tl8w/9785171838430.jpg</t>
  </si>
  <si>
    <t>Сью, Ники</t>
  </si>
  <si>
    <t>Зажги мое сердце</t>
  </si>
  <si>
    <t>Когда Майя похоронила свое будущее - блистать на сцене, к ней в тренерскую ворвался Илья. Красивый. Уверенный. Дерзкий. Сам себе на уме. Мечта многих и совсем не ее типаж. Он странно смотрит на нее и предлагает ей возможность снова начать танцевать. Симпатия ли это? Одержимость? Или нечто большее, о чем Майя не может догадаться? Ведь парни вроде него в таких, как она, не влюбляются. Между ними - тайны прошлого. Между ними - долг, который не выплатить деньгами. И один поцелуй под дождем, который изменит все, даже если за правду придется расплатиться разбитым сердцем.</t>
  </si>
  <si>
    <t>Young adult. Романтика</t>
  </si>
  <si>
    <t>Sue, Nicky</t>
  </si>
  <si>
    <t>Light up my heart</t>
  </si>
  <si>
    <t>When Maya buried her future - to shine on stage, Ilya burst into her coaching room. Beautiful. Sure. Daring. He's on his own mind. The dream of many and not her type at all. He looks at her strangely and offers her the opportunity to start dancing again. Is it sympathy? Obsession? Or is there something more that Maya can't guess? After all, guys like him don't fall in love with people like her. There are secrets of the past between them. There is a debt between them that cannot be paid with money. And one kiss in the rain that will change everything, even if you have to pay for the truth with a broken heart.</t>
  </si>
  <si>
    <t>https://sentrumbookstore.com/upload/iblock/b76/7dschr9la9wf8rmtym04zuy3ds03w4gs/9785171852283.jpg</t>
  </si>
  <si>
    <t>Фиорина, Николь</t>
  </si>
  <si>
    <t>Лощина Грешников</t>
  </si>
  <si>
    <t>Давным-давно Фэллон увезли далеко от дома. Годы спустя она возвращается в Плачущую Лощину, город, который видела во снах. Давным-давно душу Джулиана окутало многовековое проклятие. Он стал одним из Грешников Лощины, мрачных созданий, из-за которых жители города жили в страхе. Его называют чудовищем. Холодным и бездушным. Может ли проклятая душа любить?. Готический роман от Николь Фиориной, открывающий цикл «Сказки Плачущей Лощины». – Атмосфера маленького города, окруженного скалами, лесом и морем, и пронизанного ощущением угрозы — за фасадом обыденности скрываются ковены ведьм, ритуалы и многовековое проклятие, которое диктует судьбы жителей. – В центре истории — два одиночества: Фэллон, вернувшаяся в место, которое видела лишь во снах, и столкнувшаяся с тайной своего прошлого, и Джулиан, которого считают чудовищем без души, — именно ему предстоит разрушить стены векового проклятия ради любви к Фэллон. – Любовь героев — не просто чувство, а вызов древнему проклятию: оно способно либо разрушить все, либо подарить надежду. – Эстетичное издание в серии «LAV. Романтика»: оригинальная обложка, цветные форзацы и уникальная верстка с готическими художественными элементами.</t>
  </si>
  <si>
    <t>Fiorina, Nicole</t>
  </si>
  <si>
    <t>The Hollow of Sinners</t>
  </si>
  <si>
    <t>A long time ago, Fallon was taken far from home. Years later, she returns to Weeping Hollow, the city she saw in her dreams. A long time ago, Julian's soul was wrapped in a centuries-old curse. He became one of the Sinners of the Hollow, the gloomy creatures that made the inhabitants of the city live in fear. They call him a monster. Cold and soulless. Can a cursed soul love?. A Gothic novel by Nicole Fiorina, which opens the cycle "Tales of the Weeping Hollow". – The atmosphere of a small town surrounded by rocks, forest and sea, and permeated with a sense of threat — behind the facade of everyday life are hidden covens of witches, rituals and a centuries-old curse that dictates the fate of the inhabitants. – At the center of the story are two lonelies: Fallon, who has returned to a place she has only seen in dreams and is faced with the mystery of her past, and Julian, who is considered a monster without a soul, it is up to him to destroy the walls of an age—old curse for the love of Fallon. – The love of heroes is not just a feeling, but a challenge to an ancient curse: it can either destroy everything or give hope. – An aesthetic edition in the series "LAV. Romance": original cover, colored flyleafs and unique layout with Gothic art elements.</t>
  </si>
  <si>
    <t>https://sentrumbookstore.com/upload/iblock/4e3/pbv8cpk30casumhn1t4ddt1j1ir5xwb7/9785171849122.jpg</t>
  </si>
  <si>
    <t>Харт, Эмилия</t>
  </si>
  <si>
    <t>Непокорные</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</si>
  <si>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Мгновенный бестселлер New York Times. Выбор Amazon в номинации «Лучшие книги 2023 года». 2019 год. Кейт бросает все и бежит из Лондона в ветхий коттедж Вейворд, унаследованный ею от двоюродной бабушки. После заселения она начинает подозревать, что дом хранит в себе тайну, скрытую со времен охоты на ведьм в XVII веке. 1942 год. Вайолет мечтает получить образование, но не может вырваться из семейного поместья. Очень давно она потеряла мать, и единственное, что ей осталось на память — медальон с инициалом W и слово «Вейворд», нацарапанное на полу. 1619 год. Альту с детства учили магии, основанной не на заклинаниях, а на глубокой связи с миром природы. Когда ее обвиняют в колдовстве и судят за убийство местного фермера, Альта знает, что ей понадобятся все ее силы, чтобы спастись. «Смелый и оригинальный дебют». — Сара Пеннер, автор бестселлера «Тайная лавка ядов».</t>
  </si>
  <si>
    <t>Novel. Мировые хиты</t>
  </si>
  <si>
    <t>Hart, Emilia</t>
  </si>
  <si>
    <t>The Rebellious</t>
  </si>
  <si>
    <t>ILLEGAL CONSUMPTION OF NARCOTIC DRUGS, PSYCHOTROPIC SUBSTANCES, AND THEIR ANALOGUES IS HARMFUL TO HEALTH, AND THEIR ILLICIT TRAFFICKING IS PROHIBITED AND ENTAILS LIABILITY ESTABLISHED BY LAW. An instant New York Times bestseller. Amazon's choice in the "Best Books of 2023" category. The year is 2019. Kate abandons everything and flees London to the dilapidated Wayward Cottage she inherited from her great-aunt. After settling in, she begins to suspect that the house holds a secret hidden since the days of the witch hunts in the 17th century. The year is 1942. Violet dreams of getting an education, but cannot escape from the family estate. She lost her mother a long time ago, and the only thing she remembers is a locket with the initial W and the word "Wayward" scrawled on the floor. The year is 1619. Since childhood, Alta has been taught magic based not on spells, but on a deep connection with the natural world. When she is accused of witchcraft and tried for the murder of a local farmer, Alta knows that she will need all her strength to escape. "A bold and original debut." — Sarah Penner, author of the best-selling book "The Secret Shop of Poisons."</t>
  </si>
  <si>
    <t>https://sentrumbookstore.com/upload/iblock/80d/jcqhsw7gevcxnfgg1g5vps33kbrk73wi/9785042488443.jpg</t>
  </si>
  <si>
    <t>Хейзелвуд, Али</t>
  </si>
  <si>
    <t>Игра для двоих</t>
  </si>
  <si>
    <t>Работа мечты для Виолы Боуэн оборачивается испытанием: ей предстоит создавать игру по любимой серии книг вместе с Джесси Эндрюсом, своим давним врагом. Но когда метель запирает их вдвоем в горной хижине, лед между ними постепенно начинает таять.</t>
  </si>
  <si>
    <t>Бестселлеры Али Хейзелвуд</t>
  </si>
  <si>
    <t>Hazelwood, Ali</t>
  </si>
  <si>
    <t>A game for two</t>
  </si>
  <si>
    <t>Viola Bowen's dream job turns into a challenge: she has to create a game based on her favorite book series together with Jesse Andrews, her old enemy. But when a snowstorm locks the two of them in a mountain hut, the ice between them gradually begins to melt.</t>
  </si>
  <si>
    <t>https://sentrumbookstore.com/upload/iblock/2c1/bkd46cg3d3ecnur0x7gdfxlg89kudgin/9785002810024.jpg</t>
  </si>
  <si>
    <t>Хойт, Элизабет</t>
  </si>
  <si>
    <t>Приручить чудовище</t>
  </si>
  <si>
    <t>Сэр Алистэр Манро, тело и душу которого изранила война, ведет затворнический образ жизни. Но когда на пороге его дома появляется загадочная красавица, страсти, которые Алистэр подавлял годами, начинают пробуждаться. Хелен Фицуильям, сбежавшая от высшего общества в полуразрушенный шотландский замок и ставшая экономкой, решительно настроена начать новую жизнь. Ее не пугают грубость и шрамы хозяина замка, и со временем Алистэр начинает видеть в Хелен смелую и чувствительную женщину. Но тайное прошлое Хелен грозит разлучить их… Поэтому красавице и чудовищу предстоит побороться за то единственное, во что они никогда не верили, — возможность обрести счастье. . Исторический любовный роман от популярной американской писательницы Элизабет Хойт, признанного мастера жанра. – Сэр Алистэр Манро, израненный войной, ведет затворнический образ жизни в шотландском замке. Все меняется с появлением Хелен Фицуильям — женщины, решившей начать жизнь с чистого листа вдали от высшего общества. Ее смелость и чуткость пробуждают в Алистэре давно подавленные чувства, но тайна прошлого героини угрожает их зарождающемуся счастью. – В сюжете читаются отсылки к классической сказке «Красавица и чудовище»: Хелен видит за внешней грубостью и шрамами подлинную душу Алистэра, и ее искренность и доброта постепенно растапливают лед в ожесточенном сердце героя. – Суровая Шотландия с ее величественными пейзажами и полуразрушенный замок, хранящий свои тайны становятся фоном для истории любви, полной драматизма и нежности. – Книга сочетает элементы классической романтической прозы и глубокой психологической драмы: герои пробуждают в себе давно забытые чувства, борются с внутренними демонами и постепенно преодолевают груз прошлого. – Издание входит в серию «Шарм» — коллекцию изысканных любовных романов в твердых обложках с атмосферными иллюстрациями. Станет ценным украшением книжной полки поклонника жанра.</t>
  </si>
  <si>
    <t>Hoyt, Elizabeth</t>
  </si>
  <si>
    <t>Tame the monster</t>
  </si>
  <si>
    <t>Sir Alistair Munro, whose body and soul were wounded by the war, leads a reclusive lifestyle. But when a mysterious beauty appears on his doorstep, the passions that Alistair has been suppressing for years begin to awaken. Helen Fitzwilliam, who escaped from high society to a dilapidated Scottish castle and became a housekeeper, is determined to start a new life. She is not intimidated by the rudeness and scars of the castle's owner, and over time, Alistair begins to see Helen as a brave and sensitive woman. But Helen's secret past threatens to separate them... so beauty and the beast will have to fight for the one thing they never believed in — the opportunity to find happiness. . A historical romance novel from the popular American writer Elizabeth Hoyt, a recognized master of the genre. – Sir Alistair Munro, wounded by the war, leads a reclusive lifestyle in a Scottish castle. Everything changes with the arrival of Helen Fitzwilliam, a woman who has decided to start life from scratch, away from high society. Her courage and sensitivity awaken long-suppressed feelings in Alistair, but the mystery of the heroine's past threatens their nascent happiness. – The plot contains references to the classic fairy tale "Beauty and the Beast": Helen sees the true soul of Alistair behind the external rudeness and scars, and her sincerity and kindness gradually melt the ice in the hero's hardened heart. – Harsh Scotland with its majestic landscapes and a dilapidated castle keeping its secrets become the backdrop for a love story full of drama and tenderness. – The book combines elements of classic romantic prose and deep psychological drama: the characters awaken long-forgotten feelings, struggle with inner demons and gradually overcome the burden of the past. – The publication is part of the Charm series, a collection of exquisite hardcover romance novels with atmospheric illustrations. It will become a valuable decoration of the bookshelf of a fan of the genre.</t>
  </si>
  <si>
    <t>https://sentrumbookstore.com/upload/iblock/f1e/ds0bihllejd3b04r0c2nq2dro2dy7d8t/9785171809645.jpg</t>
  </si>
  <si>
    <t>Шэн, Джули</t>
  </si>
  <si>
    <t>Проект «Тот самый»</t>
  </si>
  <si>
    <t>«Живём один раз!» — девиз Хёри, который однажды приводит её к самому неожиданному знакомству. Желание, загаданное на горящем коктейле, должно было принести Хёри счастье — например вечер с невероятно красивым незнакомцем из бара. Но вместо романтического сценария судьба подкидывает ей самый неловкий момент в жизни. И всё же, вопреки ожиданиям, загадочный красавчик не сбегает. Теперь Мин Ёнги буквально носит Хёри на руках, терпит её язвительные замечания и нарушает собственные правила. А Хёри с ужасом понимает: этот занудный инженер с обаятельной улыбкой — воплощение всех её представлений о «том самом». Даже тех, о которых она сама никогда не задумывалась…Лёгкая, остроумная и очень живая история о том, что настоящая любовь иногда начинается с полного провала. «Уютная, смешная и очень романтичная история о любви, которая приходит именно тогда, когда всё идёт не по плану. Я с улыбкой следила за развитием отношений Хёри и Ёнги и их очаровательными перепалками. После прочтения хочется либо влюбиться, либо заглянуть в бар!» — Алёна, автор блога «Читаем с Алёной».</t>
  </si>
  <si>
    <t>Любовь по-азиатски</t>
  </si>
  <si>
    <t>Shen, Julie</t>
  </si>
  <si>
    <t>The "The One" project</t>
  </si>
  <si>
    <t>"We live once!" is Heri's motto, which one day leads her to the most unexpected acquaintance. A wish made on a burning cocktail was supposed to bring her happiness — for example, an evening with an incredibly handsome stranger from a bar. But instead of a romantic scenario, fate throws her the most awkward moment in her life. And yet, contrary to expectations, the mysterious handsome man does not escape. Now Min Young literally carries Hyori in his arms, tolerates her sarcastic remarks and breaks his own rules. And Heri realizes with horror that this boring engineer with a charming smile is the embodiment of all her ideas about "the one." Even those that she herself had never thought about... a light, witty and very lively story about how true love sometimes begins with a complete failure. "A cozy, funny and very romantic love story that comes exactly when everything is not going according to plan. I watched the development of Hyori and Yoongi's relationship and their charming exchanges with a smile. After reading it, you either want to fall in love or go to a bar!" — Alyona, author of the blog "Reading with Alyona."</t>
  </si>
  <si>
    <t>https://sentrumbookstore.com/upload/iblock/dc8/4bcom4koei0ek5lfbk9baao60wfu4anc/9785042343797.jpg</t>
  </si>
  <si>
    <t>Айлин, Лин</t>
  </si>
  <si>
    <t>Хозяйка разоренного поместья Эшворт-холл</t>
  </si>
  <si>
    <t>У леди Айрис Эшворт есть секрет – ее тело заняла чужая душа. У мачехи созрел план: избавиться от падчерицы до девятнадцатилетия девушки и получить наследство. У разоренного поместья есть шанс – если соединить викторианскую Англию с инженерными знаниями XXI века. И есть молодой опекун, который влюбился в эту девушку из другого времени. Но хватит ли двенадцати месяцев, чтобы исправить ошибки прошлого, способные разрушить будущее?. Уютное бытовое фэнтези. Однотомник. Новинка серии «Необыкновенная магия. Шедевры Рунета». – Попаданка в викторианской Англии: разоренное поместье, коварная мачеха и всего год, чтобы спасти и наследство, и саму себя. Спасет смекалка инженера XXI века — и неожиданное чувство к молодому опекуну. – Для тех, кто любит находчивых героинь, которые поднимают хозяйство и переигрывают врагов умом. – Черно-белые иллюстрации в блоке.</t>
  </si>
  <si>
    <t>Необыкновенная магия. Шедевры Рунета</t>
  </si>
  <si>
    <t>Eileen, Lin</t>
  </si>
  <si>
    <t>Mistress of the ruined Ashworth Hall estate</t>
  </si>
  <si>
    <t>Lady Iris Ashworth has a secret – someone else's soul has taken over her body. The stepmother has a plan: to get rid of her stepdaughter before the girl's nineteenth birthday and receive an inheritance. A ruined estate has a chance – if you combine Victorian England with the engineering knowledge of the 21st century. And there is a young guardian who fell in love with this girl from another time. But will twelve months be enough to correct the mistakes of the past that could destroy the future?. A cozy everyday fantasy. One-volume book. The novelty of the series "Extraordinary magic. Masterpieces of the Runet". – A hit woman in Victorian England: a ruined estate, a treacherous stepmother, and only a year to save both the inheritance and herself. The ingenuity of an engineer of the 21st century will save you — and an unexpected feeling for a young guardian. – For those who love resourceful heroines who raise their household and outplay their enemies wisely. – Black and white illustrations in the block.</t>
  </si>
  <si>
    <t>https://sentrumbookstore.com/upload/iblock/87a/zi18g1ltv9a0rhkc175o0mzj24mw38ev/9785171873035.jpg</t>
  </si>
  <si>
    <t>Бардуго, Л.</t>
  </si>
  <si>
    <t>Фамильяр</t>
  </si>
  <si>
    <t>Прожить дни бесконечного труда судомойки Лусии Котадо помогает магия: несколько волшебных слов, произнесенных украдкой, облегчают тяжесть работы. Обнаружив дар Лусии, хозяйка вынуждает ее демонстрировать способности гостям, что привлекает внимание Антонио Переса, бывшего секретаря короля. Перес не остановится ни перед чем, чтобы вернуть расположение короля. Для этого он организовывает турнир, намереваясь выбрать наилучшего чудотворца, который займет место при дворе. Одним из кандидатов становится Лусия. Полная решимости воспользоваться единственным шансом улучшить свое положение, Луcия погружается в мир магии и интриг. Ей придется использовать все свое остроумие и волю, чтобы выжить. Даже если для этого придется заручиться помощью Гильена Сантанхеля, озлобленного бессмертного фамильяра, чьи собственные секреты могут оказаться смертельно опасными для них обоих.</t>
  </si>
  <si>
    <t>Mainstream. Триллер</t>
  </si>
  <si>
    <t>Bardugo, L.</t>
  </si>
  <si>
    <t>The Familiar</t>
  </si>
  <si>
    <t>Magic helps to live through the days of endless work of the scullery maid Lucia Cotado: a few magic words, spoken stealthily, lighten the burden of work. Having discovered Lucia's gift, the hostess forces her to demonstrate her abilities to the guests, which attracts the attention of Antonio Perez, the former secretary of the king. Perez will stop at nothing to regain the king's favor. To do this, he organizes a tournament, intending to choose the best miracle worker who will take a place at court. Lucia becomes one of the candidates. Determined to seize the only chance to improve her position, Lucia plunges into the world of magic and intrigue. She will have to use all her wits and willpower to survive. Even if it means enlisting the help of Guillen Santangel, an embittered immortal familiar whose own secrets could prove deadly to both of them.</t>
  </si>
  <si>
    <t>https://sentrumbookstore.com/upload/iblock/621/jfqa6petoyf02gm7qq64mf7ux3gibz35/9785171806750.jpg</t>
  </si>
  <si>
    <t>Браун, Пирс</t>
  </si>
  <si>
    <t>Утренняя звезда</t>
  </si>
  <si>
    <t>Стильный минимализм снаружи — космический размах внутри: финал трилогии Пирса Брауна об Алом восстании в подарочном оформлении!Фантастика с элементами антиутопии, триллера и детектива для поклонников «Игры престолов», «Звёздных войн» и «Голодных игр». В Солнечной системе идёт яростная борьба между высшими и низшими кастами Сообщества, разделённого на цвета — захватывающий мир космической фантастики, где ставки выше, чем когда‑либо. Дэрроу из Ликоса, предводитель алых повстанцев Марса, схвачен и после страшных пыток брошен в темницу, из которой выход один: бесславная смерть. Золотые правители, используя новейшие технологии, имитировали его казнь и транслировали её по всем каналам Вселенной. Посланцы Сынов Ареса, врагов верховной правительницы, освобождают узника, необходимого своему народу. Но дух Дэрроу уже сломлен. Близкие успели оплакать его, соратники утратили веру в победу, и кажется, нет ни единого шанса поднять новую волну восстания в космосе. Лидер списка бестселлеров The New York Times — эта книга‑бестселлер украсит любую полку. А ещё лучше будет смотреться весь комплект: соберите трилогию Пирса Брауна в новом оформлении и завершите историю Алого восстания красиво! Идеальный подарок для любителей фантастики и антиутопий — стильно, мощно, незабываемо.</t>
  </si>
  <si>
    <t>Brown, Pier</t>
  </si>
  <si>
    <t>Morning star</t>
  </si>
  <si>
    <t>Stylish minimalism on the outside — cosmic scope on the inside: the finale of Pierce Brown's trilogy about the Scarlet Uprising in a gift box!Fantasy with elements of dystopia, thriller and detective for fans of "Game of Thrones", "Star Wars" and "The Hunger Games". There is a fierce struggle going on in the Solar System between the upper and lower castes of a Color—divided Community - an exciting world of space fiction where the stakes are higher than ever. Darrow of Lycos, the leader of the scarlet rebels of Mars, is captured and, after terrible tortures, thrown into a dungeon from which there is only one way out: an inglorious death. The golden rulers, using the latest technology, imitated his execution and broadcast it on all channels of the universe. Messengers from the Sons of Ares, enemies of the supreme ruler, release a prisoner their people need. But Darrow's spirit is already broken. His relatives had time to mourn him, his colleagues had lost faith in victory, and there seemed to be no chance of raising a new wave of rebellion in space. The leader of The New York Times bestseller list is this bestselling book that will grace any shelf. And the whole set will look even better: assemble the Pierce Brown trilogy in a new design and complete the story of the Scarlet Rebellion beautifully! The perfect gift for fans of science fiction and dystopias — stylish, powerful, unforgettable.</t>
  </si>
  <si>
    <t>https://sentrumbookstore.com/upload/iblock/4db/0gccr6fjhrt0dkpmunbrxcv4xveb13tp/9785389313507.jpg</t>
  </si>
  <si>
    <t>Золотой Сын</t>
  </si>
  <si>
    <t>Подарочное издание культовой трилогии. Научная фантастика с элементами антиутопии, триллера и детектива — история о космической империи с античными корнями и о цене революции. Второй том знаменитой трилогии Пирса Брауна в подарочном оформлении!Научная фантастика с элементами антиутопии, триллера и детектива — история о космической империи с античными корнями и о цене революции. Глубоко в марсианских недрах веками трудится народ, называющий себя кастой алых. Алые верят, что терпят лишения ради лучшего будущего, но на самом деле они рабы золотой касты, которая уже давно наслаждается жизнью на поверхности планеты. Чтобы вызволить угнетенный народ и добиться справедливости, организация Сынов Ареса отправляет наверх молодого шахтера Дэрроу, модифицировав его до такой степени, что внешне он неотличим от элитарных сверстников. Но внутри он все еще алый и точно знает, что хорошо, а что плохо. Или нет? Где грань, которая отделяет интриги во имя высшей цели от интриг во имя власти?Союзы заключаются и разрушаются, друзья оказываются врагами, а враги — друзьями, кипят схватки, зарождаются чувства… И Дэрроу снова и снова спрашивает себя: ради чего он начал эту войну? А главное — ради чего готов ее закончить?Цветной обрез, стильная минималистичная обложка, из корешков всей трилогии складывается картинка. Издание станет настоящим подарком для поклонников «Голодные игры» Сьюзен Коллинз, «Игра Эндера» Орсона Скотта Карда, «Игра престолов» Джорджа Мартина, «Дюна» Фрэнка Герберта, цикл «Укрытие» Хью Хауи; «Звездные войны»; цикл «Устремленная в небо» Брендона Сандерсона, цикл «Уголек в пепле» Сабы Тахир.</t>
  </si>
  <si>
    <t>The Golden Son</t>
  </si>
  <si>
    <t>A gift edition of the cult trilogy. Science fiction with elements of dystopia, thriller and detective is a story about a space empire with ancient roots and the price of revolution. The second volume of the famous Pierce Brown trilogy is in a gift box!Science fiction with elements of dystopia, thriller and detective is a story about a space empire with ancient roots and the price of revolution. Deep in the Martian bowels, a people calling themselves the Scarlet caste has been working for centuries. The Scarlet Ones believe that they suffer hardships for a better future, but in fact they are slaves of the golden caste, which has long enjoyed life on the surface of the planet. In order to rescue the oppressed people and achieve justice, the Sons of Ares organization sends up a young miner Darrow, modifying him to such an extent that he looks indistinguishable from his elite peers. But inside, he's still scarlet and knows exactly what's good and what's bad. Or not? Where is the line that separates intrigues in the name of a higher goal from intrigues in the name of power?Alliances are formed and destroyed, friends turn out to be enemies, and enemies are friends, fights are raging, feelings are emerging… And Darrow asks himself over and over again: why did he start this war? And most importantly, why are you ready to finish it?A color crop, a stylish minimalistic cover, and a picture is formed from the spines of the entire trilogy. The publication will be a real gift for fans of "The Hunger Games" by Susan Collins, "Ender's Game" by Orson Scott Card, "Game of Thrones" by George Martin, "Dune" by Frank Herbert, the cycle "Shelter" by Hugh Howie; "Star Wars"; the cycle "Directed to the sky" by Brandon Sanderson, the cycle "Ember in the Ashes"Saba Tahir.</t>
  </si>
  <si>
    <t>https://sentrumbookstore.com/upload/iblock/379/a0wy28g1swe43rkq84o268get7ngkc2h/9785389313491.jpg</t>
  </si>
  <si>
    <t>Брэдбери, Рэй</t>
  </si>
  <si>
    <t>451' по Фаренгейту</t>
  </si>
  <si>
    <t>Рэй Брэдбери — лауреат Пулитцеровской премии и классик научной фантастики. Его произведение «451° по Фаренгейту» стало ответом на политику маккартизма, включавшую в себя сожжение прокоммунистической литературы. Это роман-предупреждение. СМИ однажды могут внушить всем, что пожарные всегда разжигали пожары, а не тушили их. 451° по Фаренгейту — температура, при которой воспламеняется и горит бумага. Главный герой уже 10 лет сжигает книги. Иногда вместе с их хозяевами. Его жена безвылазно сидит в гостиной, стены которой заменяют огромные экраны телевизоров. Счастливы ли они? Вопрос чудаковатой соседки, любящей цветы и ночные прогулки, озадачивает пожарного. В нем что-то щелкает. Пожарный выхватывает книгу из огня. А дальше… механический пес, погоня в прямом эфире и люди-книги. Перед вами подарочное коллекционное издание. На обложке иллюстрация Василия Карамзина, выполненная в ретро-стилистике 50-х годов. Тактильные ощущения при взаимодействии с книгой усиливают выпуклые элементы на обложке. Текст напечатан на книжной кремовой бумаге, подчеркивающей дух эпохи. Все книги в подсерии «Яркие страницы. Коллекция Р. Брэдбери»:- «451° по Фаренгейту»- «Вино из одуванчиков»- «Летнее утро, летняя ночь»- «Надвигается беда».</t>
  </si>
  <si>
    <t>Яркие страницы. Коллекция Р. Брэдбери</t>
  </si>
  <si>
    <t>Bradbury, Ray</t>
  </si>
  <si>
    <t>451' Fahrenheit</t>
  </si>
  <si>
    <t>Ray Bradbury is a Pulitzer Prize winner and a classic of science fiction. His work "Fahrenheit 451" was a response to McCarthyism's policies, which included the burning of pro-communist literature. This is a warning novel. The media may one day tell everyone that firefighters have always started fires, not put them out. 451 degrees Fahrenheit is the temperature at which paper ignites and burns. The main character has been burning books for 10 years. Sometimes together with their owners. His wife is constantly sitting in the living room, the walls of which are replaced by huge TV screens. Are they happy? The question of the eccentric neighbor, who loves flowers and night walks, puzzles the firefighter. Something clicks in it. A firefighter grabs a book from the fire. And then... a mechanical dog, a live chase, and book people. Here is a collector's gift edition. On the cover is an illustration by Vasily Karamzin, made in the retro style of the 50s. Tactile sensations when interacting with a book are enhanced by convex elements on the cover. The text is printed on cream-colored book paper, emphasizing the spirit of the era. All books in the Bright Pages sub-series. The R. Bradbury Collection":- "Fahrenheit 451"- "Dandelion Wine"- "Summer Morning, Summer Night"- "Trouble is coming."</t>
  </si>
  <si>
    <t>https://sentrumbookstore.com/upload/iblock/7db/dkgi0wmc6du30a1klwe1dbikycl28nad/9785042457630.jpg</t>
  </si>
  <si>
    <t>Иванова, Ю.</t>
  </si>
  <si>
    <t>Тайны Чароводья. Между мирами. Книга шестая. Новинка. Приезд тиража - 9 июня 2026</t>
  </si>
  <si>
    <t>Страшная опасность, нависшая над Чароводьем, осталась позади. Казалось бы, вот оно — долгожданное время для отдыха и радости, тем более в высшей школе Камнесада каникулы. Но Эльда не может справиться с силой семигранника, Шани чувствует себя растерянной, отказавшись от чаронита, Кроля умирает от тоски по хозяину, Ривт разрывается между двумя драгончими, а Юта вновь оказывается на червеферме... И все они чувствуют, что потерявшимся в другом мире Нирому и Чижику нужна помощь. Взрослые чары считают, что искать пропавших слишком опасно, но разве можно бросить друзей в беде? Героев ждут загадки предвещания и новые пророчества, путь над бездной и петля времени, притяжение миров и такая ужасающая угроза, что даже Великий Змей предпочёл запереть её в самом тёмном из миров. Пришло время разгадать ещё одну тайну Чароводья и погрузиться в новые приключения. Читайте «Между мирами» — продолжение цикла о мире Семи островов.</t>
  </si>
  <si>
    <t>Тайная дверь</t>
  </si>
  <si>
    <t>Ivanova, Yu.</t>
  </si>
  <si>
    <t>Secrets of Enchantment. Between worlds. The sixth book. New. Arrival of the print run - June 9, 2026</t>
  </si>
  <si>
    <t>The terrible danger hanging over the Enchantress was left behind. It would seem that here it is — a long-awaited time for rest and joy, especially in the Kamnesada High School holidays. But Elda cannot cope with the power of the heptahedron, Shani feels confused, having abandoned charonite, the Rabbit is dying of longing for its owner, Rivt is torn between two dragonhounds, and Yuta finds herself back on the worm farm... And they all feel that Nyrom and Chizhik, who are lost in another world, need help. Adult charms believe that it is too dangerous to search for the missing, but is it possible to leave friends in trouble? The heroes are waiting for the riddles of omens and new prophecies, the path over the abyss and the time loop, the attraction of worlds and such a terrifying threat that even the Great Serpent chose to lock her in the darkest of the worlds. It's time to solve another mystery of the Enchantress and immerse yourself in new adventures. Read "Between Worlds" — the continuation of the cycle about the world of Seven Islands.</t>
  </si>
  <si>
    <t>https://sentrumbookstore.com/upload/iblock/fa6/igfs9iiteee2o53wnf9yfz2fac3hs0pt/9785605585954.jpg</t>
  </si>
  <si>
    <t>Маккини, Крис</t>
  </si>
  <si>
    <t>Полночь в Морском городе</t>
  </si>
  <si>
    <t>2142 год. В этом новом мире люди живут гораздо дольше, со многими экономическими и экологическими проблемами смогли справиться, а в глубинах океанов раскинулись целые города. Прошло сорок лет с тех пор, как Землю чуть не уничтожил астероид Сэссё-сэки. Акира Кимура, ученая, ответственная за проект, справившийся с угрозой, в результате стала настоящей звездой. Но сейчас она чувствует, что ее хотят убить, а потому вызывает к себе своего бывшего главу безопасности, который теперь стал полицейским. Но прибыв в подводный город, где Кимура устроила штаб-квартиру, он находит лишь изувеченный труп бывшей начальницы. И теперь он рискнет всем — карьерой, семьей, даже собственной жизнью,— лишь бы узнать, кто виноват в ее смерти. А для этого придется вспомнить о прошлом, где скрывается немало неприятных тайн. . Роман Криса Маккини, удостоенный звания «Лучший фантастический детектив года» по версии «КраймРидс» и «Лучший детектив года» по версии «Паблишерс Викли». – Действие разворачивается в 2142 году: человечество справилось с рядом глобальных проблем, а в глубинах океанов возникли целые города — но за фасадом прогресса скрываются заговоры и преступления. – История о расследовании убийства ученой Акиры Кимуры, предотвратившей катастрофу от астероида Сэссе‑сэки. Ее бывший глава безопасности, ставший полицейским, рискует всем, чтобы раскрыть правду. – Для поклонников «Видоизмененного углерода» Ричарда Моргана, детективов с футуристическим сеттингом и неонуарных сюжетов с глубокими психологическими линиями. – Книга входит в серию «Звезды научной фантастики» — коллекцию культовых произведений зарубежных мастеров жанра. Издание в качественном переплете с футуристичной иллюстрацией, усиливающей погружение в мрачную и завораживающую атмосферу истории.</t>
  </si>
  <si>
    <t>Звезды научной фантастики</t>
  </si>
  <si>
    <t>McKinney, Chris</t>
  </si>
  <si>
    <t>Midnight in the Sea City</t>
  </si>
  <si>
    <t>The year is 2142. In this new world, people live much longer, they have been able to cope with many economic and environmental problems, and entire cities are spread out in the depths of the oceans. Forty years have passed since the Earth was almost destroyed by the Sesso-seki asteroid. Akira Kimura, the scientist responsible for the project that dealt with the threat, became a real star as a result. But now she feels that they want to kill her, so she calls her former head of security, who has now become a policeman. But arriving at the underwater city where Kimura has set up headquarters, he finds only the mutilated corpse of his former boss. And now he would risk everything—his career, his family, even his own life—just to find out who was responsible for her death. And to do this, you will have to remember about the past, where many unpleasant secrets are hidden. . Chris McKinney's novel, awarded the title of "Best Fantasy Detective of the Year" by "CrimrEads" and "Best Detective of the Year" by "Publishers Weekly". – The action takes place in the year 2142: humanity has coped with a number of global problems, and entire cities have sprung up in the depths of the oceans — but behind the facade of progress there are conspiracies and crimes. – The story of the investigation of the murder of scientist Akira Kimura, who prevented a catastrophe from the asteroid Sesso‑seki. Her former head of security, turned policeman, risks everything to uncover the truth. – For fans of Richard Morgan's "Modified Carbon", detectives with a futuristic setting and neo-noir plots with deep psychological lines. – The book is part of the "Stars of Science Fiction" series, a collection of iconic works by foreign masters of the genre. The edition is in a high-quality binding with a futuristic illustration that enhances immersion in the dark and fascinating atmosphere of history.</t>
  </si>
  <si>
    <t>https://sentrumbookstore.com/upload/iblock/0d5/v02k9nbctx6pi5a1dkw415ogi07dhfyo/9785171806774.jpg</t>
  </si>
  <si>
    <t>Тан, Ц.</t>
  </si>
  <si>
    <t>Чарующая мелодия страны грёз. Книга 1</t>
  </si>
  <si>
    <t>Е Чжэнь, принцесса царства Вэй, в день его падения расстается с жизнью, бросившись с городской стены. Однако ее учитель, мастер тайного знания, возвращает девушку к жизни, вшив ей в грудь магическую Жемчужину Русалки. Теперь она, взяв новое имя — Цзюнь Фу, сплетает для людей идеальные сны, где они заново переживают свое прошлое, самые радостные и горькие моменты. Однако в тот самый миг, когда человек захочет остаться в этой иллюзии, его жизнь обрывается. Став повелительницей снов, девушка отправляется в странствие по Девяти царствам, встречая на своем пути людей, раздавленных горем, несбывшейся любовью и горьким раскаянием. Каждая такая встреча — это отдельная история, полная трагизма, любви и сложного выбора. Сможет ли Цзюнь Фу, сама будучи жертвой судьбы, исполнять желания других? И что ждет ее в конце этого пути, где граница между сном и явью стирается?. «Чарующая мелодия страны грёз» — первая книга фэнтези‑дилогии от Тан Ци, автора популярного в России цикла‑бестселлера «Три жизни, три мира». – Роман входит во всемирно известную фэнтезийную вселенную «Новоландия / Девять царств», полюбившуюся миллионам читателей. – В центре сюжета — Е Чжэнь, принцесса царства Вэй, которая после его падения расстается с жизнью, бросившись с городской стены. Но её учитель, мастер тайного знания, возвращает девушку к жизни, вшив ей в грудь магическую Жемчужину Русалки. Теперь, под новым именем Цзюнь Фу, она сплетает для людей идеальные сны, где они заново переживают самые радостные и горькие моменты своей жизни. – Путешествуя по Девяти царствам, Цзюнь Фу встречает людей, сломленных утратами. Каждый жаждет укрыться в мире грёз, но цена иллюзии высока: желание остаться в сновидении может оборвать реальную жизнь. Героиня пытается помочь другим, не потеряв себя на грани снов и реальности. – Роман получил широкое признание: стал победителем литературной премии Мао Дунь в 2015 году, был включён в государственный список «50 самых любимых читателями романов» в 2013 году, а также удостоен премии на литературном конкурсе Сиху. Оценка на сайте Douban — 8,2 (по оценкам 70 501 человек). – По роману в 2015 году вышла популярная дорама «Чарующая мелодия страны снов: Город всеразрушающей любви» с рейтингом 4,46/5 на канале Dorama. TV, которую посмотрело более 1 млрд человек. – Качественное издание с продуманным оформлением: твердый переплет 7БЦ, цветные форзацы со схемами персонажей, вайбовая и нежная обложка от художницы Lososandra и яркая сюжетная вклейка по серии от Ольги Лялиной.</t>
  </si>
  <si>
    <t>Хиты Китая. Фэнтези</t>
  </si>
  <si>
    <t>Tan, Ts.</t>
  </si>
  <si>
    <t>The enchanting melody of the dreamland. Book 1</t>
  </si>
  <si>
    <t>Ye Zhen, the princess of the kingdom of Wei, loses her life on the day of its fall by throwing herself off the city wall. However, her teacher, a master of secret knowledge, brings the girl back to life by sewing a magical Mermaid Pearl into her chest. Now, taking on a new name, Jun Fu, she weaves perfect dreams for people, where they relive their past, the most joyful and bitter moments. However, at the very moment when a person wants to stay in this illusion, his life ends. Becoming the mistress of dreams, the girl embarks on a journey through the Nine Kingdoms, meeting people crushed by grief, unfulfilled love and bitter remorse. Each such meeting is a separate story, full of tragedy, love and difficult choices. Will Jun Fu, being a victim of fate herself, be able to fulfill the desires of others? And what awaits her at the end of this journey, where the boundary between dream and reality is blurred?. Charming Melody of Dreamland is the first fantasy dilogy book from Tang Qi, author of the popular Russian bestselling cycle Three Lives, Three Worlds. – The novel is part of the world-famous fantasy universe "New Zealand / Nine Kingdoms", loved by millions of readers. – In the center of the plot is Ye Zhen, a princess of the kingdom of Wei, who, after his fall, loses her life by throwing herself off the city wall. But her teacher, a master of secret knowledge, brings the girl back to life by sewing a magical Mermaid Pearl into her chest. Now, under the new name Jun Fu, she weaves perfect dreams for people, where they relive the most joyful and bitter moments of their lives. – Traveling through the Nine Realms, Jun Fu meets people who are broken by loss. Everyone longs to take refuge in the world of dreams, but the price of illusion is high: the desire to stay in a dream can end real life. The heroine tries to help others without losing herself on the edge of dreams and reality. – The novel has been widely recognized: it won the Mao Dun Literary Prize in 2015, was included in the state list of "50 most beloved novels by readers" in 2013, and was also awarded a prize at the Xihu literary competition. The score on the Douban website is 8.2 (estimated at 70,501 people). – Based on the novel, the popular drama "Charming Melody of the Land of Dreams: The City of All-destroying Love" was released in 2015 with a rating of 4.46/5 on the Dorama channel. TV, which has been watched by more than 1 billion people. – A high-quality edition with thoughtful design: a 7BC hardcover, colored flyleafs with character diagrams, a vibe and delicate cover by Lososandra artist and a vivid storyline pasting by Olga Lyalina.</t>
  </si>
  <si>
    <t>https://sentrumbookstore.com/upload/iblock/742/sbueqsyicvdr4357l4ea1x124h4vqike/9785171821906.jpg</t>
  </si>
  <si>
    <t>Хиен, Ли</t>
  </si>
  <si>
    <t>Тон</t>
  </si>
  <si>
    <t>Что такое — быть ребенком? А родителем? Джену — зрелый и вдумчивый семнадцатилетний подросток. Он и еще множество детей выросли в специальном центре, где каждый ребенок имеет право выбрать самостоятельно потенциальных родителей при помощи ТОНа или "Тестирования Опекунов на Надежность". Джену проводит разные собеседования и ищет своих родителей, но поиски даются тяжело. Ему предстоит решить, кому из претендентов он сможет довериться. Ведь время стремительно ускользает — юноше осталось два года до выпуска из центра. Что значит ощущать себя частью семьи? Как стать родителями, рядом с которыми ребенок будет всегда чувствовать тепло и заботу? И можно ли разглядеть в череде событий, что жизнь готовит каждому из нас?Ведь все может в любой момент заиграть разными красками. . .. Бестселлер и победитель премии молодёжной литературы «Чанби» с восторженными отзывами 134 молодых судей и поддержкой всех членов жюри. – Входит в топ‑100 романов для молодёжи на корейских ресурсах — история, которая нашла отклик у целого поколения читателей. – Автор — Ли Хиён, современная корейская писательница, известная по романам «Шейкер», «Настоящий я», «Тебе нравятся летние мандарины?». – Проницательная и трогательная книга о взрослении, поиске семьи и судьбоносном выборе: семнадцатилетний Джену ищет родителей в центре, где дети сами подбирают опекунов с помощью ТОНа («Тестирования Опекунов на Надёжность»). – Глубокое исследование отношений между родителями и детьми, вопросов воспитания и самоопределения: как стать частью семьи и как стать родителем, рядом с которым ребёнок будет чувствовать тепло и заботу?– Качественное и стильное издание: твердый переплет с УФ‑лаком и эстетичной иллюстрацией от JoN‑T. Перевод выполнила Евгения Понкратова.</t>
  </si>
  <si>
    <t>Хиты корейской волны</t>
  </si>
  <si>
    <t>Hien, Lee</t>
  </si>
  <si>
    <t>Tone</t>
  </si>
  <si>
    <t>What is it like to be a child? And the parent? Jenu is a mature and thoughtful seventeen—year-old teenager. He and many other children grew up in a special center where every child has the right to choose potential parents on their own through TONE or "Trustee Testing." Jenu conducts various interviews and is looking for her parents, but the search is difficult. He will have to decide which of the applicants he can trust. After all, time is rapidly slipping away — the young man has two years left before graduation from the center. What does it mean to feel like a part of a family? How to become parents, next to whom the child will always feel warmth and care? And is it possible to discern in a series of events what life has in store for each of us?After all, everything can play with different colors at any moment. ... A bestseller and winner of the Changbi Youth Literature Award with enthusiastic reviews from 134 young judges and the support of all jury members. – Included in the top 100 novels for young people on Korean resources ‑ a story that resonated with a whole generation of readers. – The author is Lee Hiyeon, a modern Korean writer known for her novels "Shaker", "The Real Me", "Do you like summer tangerines?". – An insightful and touching book about growing up, finding a family, and making a life-changing choice: seventeen-year-old Jenu is looking for parents at a center where children choose their own guardians with the help of TONE ("Trustee Reliability Testing"). – An in-depth study of the relationship between parents and children, issues of upbringing and self-determination: how to become a part of the family and how to become a parent, next to whom the child will feel warmth and care?– High‑quality and stylish edition: hardcover with UV varnish and aesthetic illustration by JoN‑T. Translated by Evgenia Ponkratova.</t>
  </si>
  <si>
    <t>https://sentrumbookstore.com/upload/iblock/9b9/lpovadmo5brwxv0d4ac35wzfikum2gc5/9785171762841.jpg</t>
  </si>
  <si>
    <t>Шваб, Виктория</t>
  </si>
  <si>
    <t>Месть</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</si>
  <si>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Его первая смерть была жестокой. Но вторая смерть оказалась страшнее. Последние десять лет Виктор жил местью. Но достигнув цели, замер в нерешительности. Забрав двух союзников, он покидает Мерит и заметает следы, а Эли. . . платит за совершённое им зло страшную цену. Спустя пять лет город окрашивается всполохами огня: именно так заканчиваются когда-то прекрасные отношения двух любовников. Но Марселе Риггинс никто не нужен. Оправившись от встречи со смертью, она наконец обретает контроль, к которому всегда стремилась, и использует свою новообретённую силу, чтобы поставить Мерит на колени. Пока девушка собирает вокруг себя союзников, преследующих свои цели, два самых печально известных ЭкстраОрдинарных вступают в новую схватку. Сцену Мерита снова готовят к окончательной, страшной расплате — и никто не уйдёт от её пламени. Переиздание международного бестселлера от автора цикла «Темный оттенок магии» в новом оформлении: атмосферная обложка от pogogu и колоритные форзацы от hant.</t>
  </si>
  <si>
    <t>Магические бестселлеры Виктории Шваб</t>
  </si>
  <si>
    <t>Schwab, Victoria</t>
  </si>
  <si>
    <t>Revenge</t>
  </si>
  <si>
    <t>ILLEGAL CONSUMPTION OF NARCOTIC DRUGS, PSYCHOTROPIC SUBSTANCES, AND THEIR ANALOGUES IS HARMFUL TO HEALTH, AND THEIR ILLICIT TRAFFICKING IS PROHIBITED AND ENTAILS LIABILITY ESTABLISHED BY LAW. His first death was brutal. But the second death turned out to be scarier. For the past ten years, Victor has lived for revenge. But when he reached his goal, he hesitated. After taking two allies, he leaves Merit and covers his tracks, and Eli... pays a terrible price for the evil he committed. Five years later, the city is painted with flashes of fire: this is how the once wonderful relationship between two lovers ends. But Marcela Riggins doesn't need anyone. After recovering from her encounter with death, she finally regains the control she has always longed for, and uses her newfound strength to bring Merit to her knees. While the girl gathers allies around her, pursuing their goals, two of the most infamous Extraordinaries enter into a new battle. Merit's stage is once again being prepared for a final, terrible reckoning—and no one will escape her flames. A new edition of the international bestseller from the author of the Dark Shade of Magic cycle in a new design: atmospheric cover by pogogu and colorful flyleafs by hant.</t>
  </si>
  <si>
    <t>https://sentrumbookstore.com/upload/iblock/3d9/a3grx955lzwceeam1hs6h4hu5kfix1n1/9785042333606.jpg</t>
  </si>
  <si>
    <t>Шеннон, Саманта</t>
  </si>
  <si>
    <t>Каста мимов. Новая авторская версия к десятилетию цикла, переработанная и дополненная, с бонусом</t>
  </si>
  <si>
    <t>Специальное издание к десятилетнему юбилею цикла-бестселлера, разошедшегося по планете миллионами экземпляров!Роман тщательно переработан и значительно дополнен автором. В эту книгу включены «Категории паранормального» — составленное Джексоном Холлом подробное описание каждой из семи категорий экстрасенсов. Близкое будущее, Лондон. Грань между мирами стерлась. Многие люди обзавелись сверхъестественными способностями, а заодно и врагами — правительство ненавидит «паранормалов» и старается натравить на них «невидцев», обычных людей. Вдобавок из потусторонней реальности вторглись могущественные рефаимы и начали наводить свои порядки; еще немного усилий, и эти таинственные и жестокие существа поработят человечество. Бывшая пленница рефаимов, юная ясновидица Пейдж Махоуни, решает дать им бой, не догадываясь о том, какие чудовищные испытания ее ждут.</t>
  </si>
  <si>
    <t>С. Дж. Маас. Новая фэнтези</t>
  </si>
  <si>
    <t>Shannon, Samantha</t>
  </si>
  <si>
    <t>The mimic caste. A new author's version for the tenth anniversary of the cycle, revised and expanded, with a bonus</t>
  </si>
  <si>
    <t>A special edition dedicated to the tenth anniversary of the bestselling cycle, which has sold millions of copies worldwide!The novel has been thoroughly revised and significantly expanded by the author. This book includes the Categories of the Paranormal, a detailed description of each of the seven categories of psychics compiled by Jackson Hall. The near future, London. The line between the worlds has blurred. Many people have acquired supernatural abilities, and at the same time they have enemies — the government hates the "paranormals" and tries to incite the "invisible", ordinary people, against them. In addition, powerful Rephaim invaded from the otherworldly reality and began to establish their own order; a little more effort, and these mysterious and cruel creatures will enslave humanity. The former prisoner of the Rephaim, the young clairvoyant Paige Mahoney, decides to give them a fight, not realizing what monstrous trials await her.</t>
  </si>
  <si>
    <t>https://sentrumbookstore.com/upload/iblock/b26/zpfgavnzvjzmodv23u028b9e58qmbgpe/9785389287655.jpg</t>
  </si>
  <si>
    <t>Prices on this Order Form Effective Through October 31, 2026</t>
  </si>
  <si>
    <t>Цена</t>
  </si>
  <si>
    <t>CIF</t>
  </si>
  <si>
    <t>Hot</t>
  </si>
  <si>
    <t>margin</t>
  </si>
  <si>
    <t>Order Form - September 2026</t>
  </si>
  <si>
    <t/>
  </si>
  <si>
    <t>"The Adventures of the Brave Soldier Schweik" is perhaps one of the most original books in the history of twentieth—century prose. A book that can equally be perceived as one big "soldier's tale" full of absolutely inimitable folk craftiness — or as a classic work of literature of a bygone century. Is it funny? Ridiculously homeric! But very often, through the groovy and wild humor of the "garrison joke", the true essence of "Soldier Schweik" can be seen — a desperate and powerful call to "lay down your arms and think."... Cult satirical prose: This is both a hilarious soldier's tale and a deep anti-war parable that remains relevant after many years. Jaroslav Hasek (1883-1923) was a Czech satirical writer whose name has firmly entered the golden fund of world literature. His style is characterized by a combination of folk slyness, irony, absurdity and deep social satire. – The brave soldier Schweik is one of the most recognizable images of world literature: a charming simpleton who disarms the system not by rebellion, but by an endless willingness to "serve and obey", turning the absurdity of the regime into its own weapon. – The novel has been repeatedly filmed and staged, and has also become a source of many quotes and catchphrases. – The publication is part of the Library of Classics series, a collection of iconic works of world literature. Dust jacket, concise design, thoughtful illustration.</t>
  </si>
  <si>
    <t>Noble Ordener Gulden, the son of the Viceroy of Norway, falls in love with the charming Ethel, the daughter of a disgraced minister. To save his beloved from imminent execution, the Order decides to find secret documents justifying the honest name of her father. The brave young man has to travel a long way, overcome gloomy fortresses and harsh prisons, meet with insidious conspirators and noble rebels, and finally encounter the owner of the papers — a real monster in human form, known as Gun the Icelander. . "Gan the Icelander" is an early work by Victor Hugo: an adventure novel with elements of romance, revealing eternal themes of love, honor and the struggle for justice. Victor Hugo (1802-1885) was a great French writer, a classic of world literature, the author of such masterpieces as Notre Dame de Paris, Les Miserables, and The Man Who Laughs. His works are distinguished by the depth of thought, vivid images and dramatic plots. – In the center of the story is the noble Ordener Gulden, the son of the Viceroy of Norway. In order to save his beloved, Ethel, he embarks on a dangerous journey.: he will have to overcome many challenges, face treachery and betrayal, and also come face to face with the mysterious and frightening Gan Icelander. – The novel immerses in the atmosphere of medieval Europe with its gloomy castles, conspiracies and the struggle for the truth. The history of the Order shows what a man is willing to do for the sake of love and justice. – A hardcover edition included in the "Foreign Classics" series, a collection of outstanding works of world literature in a recognizable and elegant design. Translated from French by Anna Alexandrovna Sokolova (Isakova).</t>
  </si>
  <si>
    <t>Touching stories about loss, farewell, love and hope in the healing novel in the short stories "Waiting for you at a deserted station" by the popular Japanese author Inujun. This happens on clear days, when the cloudless sky turns into the colors of sunset. If you sit on a meeting bench and sincerely think about who you would like to meet, that person will arrive on the sunset train. Each of us has a person whom we will never see again, although we would like this more than anything in the world. Mom. Dad. A brother or sister. An old friend. First love. What would have changed if we had had the opportunity to talk to them one last time?This novel in short stories will tell about such different facets of love, loss, grief and forgiveness. About family tragedies and domestic dramas. Children, parents, lovers and friends. Under one cover, there are stories about the fates of completely different people: young and old, girls and boys who once had to experience the death of a loved one, and then heard the legend of the deserted Sunzda station. But most importantly, these are stories in which hope never dies, because it is brought from somewhere far away by a sunset train. About the book• Healing Asian Prose: A novel that gives hope to anyone, even in the most difficult times• A kaleidoscope of heroes of all ages with different pains and tragedies — and certainly with a happy ending. • The unique atmosphere and cultural features of modern Japan. • Beautiful hardcover with author's illustration. Inujun is a popular Japanese author of touching romantic and young adult books, as well as the comedy manga Teppen!!!, winner of several local literary awards. The healing novel "Waiting for you at a deserted station" is an ideal book as a gift for lovers of Asian literature, modern Japanese prose and such cozy books as "Chicken soup for the Soul", "Strange record Store in Punjindong", "Chocolate Shop of Wonders", "Welcome to the Bookstore in Hyunamdong", "Flower a shop at the crossroads of destinies" and other hits from Korea and Japan.</t>
  </si>
  <si>
    <t>"A Novel without Lies" is a work in which Sergei Yesenin, Marienhof's best friend and colleague, a figure without whom Russian literature of the 20th century is unthinkable, became one of the central characters. This is not just memoir prose, it is a book about real, living people, about the life of a whole generation of poets and writers who created during the era of crucial changes for Russia. This is an honest and sincere story about true friendship and betrayal, the world of artists and writers, and love for the motherland. . . The collection also includes the works "My Century, my Youth, my friends and girlfriends" and "Without a Fig Leaf". . Memoirs by Anatoly Marienhof, which focuses on the life and work of Sergei Yesenin, the author's best friend and colleague, as well as one of the key figures of twentieth—century Russian literature. Anatoly Marienhof (1897-1962) was an outstanding Russian imagist poet, novelist, playwright, memoirist, and art critic. The author's works, which were included in the golden fund of classical Russian literature of the 20th century, became available to the Russian reader only in the late 1980s. – The book reveals the life of a whole generation of poets and writers who worked in the era of crucial changes for Russia. The reader gets into the atmosphere of the Silver Age: feels the spirit of artistic bohemia, becomes a witness to the creative quest and ideological clashes of that era. – In addition to the title work, the collection includes the works "My century, my youth, my friends and girlfriends" and "Without a fig leaf" — they complement the picture of the era and reveal different facets of the work of Marienhof and his contemporaries. – "A Novel without lies" is an honest and sincere story about friendship and betrayal, love for the Motherland, creative torments and joys, about people whose names are forever inscribed in the history of Russian culture. – The book is part of the Russian Classics series, a collection of iconic works of Russian literature. The edition is bound with a recognizable elegant design.</t>
  </si>
  <si>
    <t>"Connemara" is a frank novel about unfulfilled dreams, second chances, love and the price of success from Nicolas Mathieu, winner of the Goncourt Prize and author of "And their children after them." The novel's title smells of peat and wet grass, and is heard in elite business schools, rural weddings, youth nightclubs, and quiet family gatherings. That's because in France, Michel Sardou's song about the Connemara Lakes is known, if not by everyone, then by a lot of people. And the characters of the novel are no exception. Helen is almost forty. Born in a small town in eastern France, she worked hard to leave the provinces and build a life worthy of the glossy magazines she read as a teenager. However, now that she seems to have everything — a husband, two daughters, a successful career and a huge house —she feels dissatisfied, as if the years of her life have been in vain. Christophe recently turned forty, and he never left the small town where he grew up. He is no longer as handsome as he used to be, divorced, living in his parents' house, having fun, arranging ridiculous antics with friends, selling dog food and cherishing the dream of playing hockey, just like when he was sixteen, when he was a school star. It would seem to be a complete failure, but Christophe is sure that everything is still ahead. Their novel is a ruthlessly topical, frank, melancholy, hopeful and furious love story. But Mathieu doesn't just write about her: more than one generation of Frenchmen finds their voice on the pages of the book. Their screams, laughter, crying, whispers, and groans are a single song. About the book• A love story without romantic illusions as an excuse for a frank conversation about the nature of passion, memory, experience, unfulfilled dreams and the cost of decisions. • A large-scale excursion into the culture and way of life of the inhabitants of modern France and France in the 1990s and a look at the life of different social strata. • The author boldly discusses social issues of concern: family and love problems, burnout, career, parent-child relationships, death, and more. The characters of the novel are interesting and multifaceted characters, far from ideal, with familiar doubts, mistakes and psychological conflicts. • Connemara was filmed in 2025 by director Alex Lutz. The film premiered at the Cannes Film Festival. Nicolas Mathieu is a French writer, winner of the Goncourt Prize for the novel "And their children after them." • Stylish design, referring to rebellious graffiti, hardcover with soft-touch coating. The book "Connemara" is a magnificent example of modern French literature, a psychological novel that is perfect as a gift book for lovers of such modern social prose and novels of growing up as "Wellness" by Nathan Hill, "Memory of a Girl" and "Ordinary Passion. Shame" by Annie Erno, "Second Place" by Rachel Kask, trilogies "Childhood", "Youth", "Addiction" by Tove Ditlevsen, "Serotonin" by Michel Houellebecq.</t>
  </si>
  <si>
    <t>How far are you willing to go for the sake of your dearest person? Science, love, and the zombie apocalypse in Lee Radford's stunning debut, "Yellow Eye"! The outbreak of the virus died out a few weeks after the first infected person contacted. The streets were safe again. The crisis is over. But Kesta's medical biologist can't just forget. During the day, she works hard and goes to psychological support meetings for those who lost loved ones during the zombie apocalypse, and at night she is obsessed with the idea of uncovering the mystery of the origin of the zombie virus. The world needs it. She needs it. The chance comes when her candidacy is accepted for consideration for participation in the secret project "Dawn", which is engaged in the development of a vaccine. Now Kesta is close to everything she dreamed of. The main thing is that no one finds out about her secret: in the guest bedroom, handcuffed to a radiator and pumped full of sedatives, the last infected person on earth is hiding – her husband Tim. And there is nothing that Kesta would not do in order to bring her dearest and dearest person back to normal. The only question is, will Kesta be able to save him before they are discovered? And won't her obsession lead to a new end of the world?About the book• An unusual post-apocalyptic novel at the junction of serious prose and fiction, combining the features of a supernatural thriller, horror, dystopia and a novel about love. • Full immersion in the atmosphere of a top-secret project with competently described biological and virological theories. A psychological thriller about the nature of love and how it can become an obsession. • A story about the consequences of a mystical pandemic, in some ways consonant with our reality. • Original cover decorated with foil. "Soulfully and humanely, Lee Radford delves into the scientific and emotional consequences of a large—scale tragedy in a way that is rarely done in the horror genre," — Variety Lee Radford's modern novel "Yellow Eye" is a thoughtful and heartfelt book as a gift for those who like unusual books about the zombie apocalypse and romance novels, as well as readers of modern prose and foreign literature, as well as books "I am a Legend" by Richard Matheson, "Vongozero" by Yana Wagner, "The Buried Giant" by Kazuo Ishiguro, "How High We Rise in the Dark" by Sequoia Nagamatsu, "The Warmth of Our Bodies" by Isaac Marion and the film adaptation of the same name, as well as the popular facfiction "Love in Time the time of the zombie apocalypse."</t>
  </si>
  <si>
    <t>"The Journey of Humphrey Clinker" is the author's most significant work, which had a significant influence on the work of other English writers, including William Thackeray and Charles Dickens. In this humorous novel, which describes the journey of a landowner, Matthew Bramble, with his household in Scotland, a picture of the English countryside of the XVIII century comes to life before readers. Written in the form of letters, the novel became groundbreaking for its time and anticipated the development of realism. . The key work of Tobias George Smollett, which had a significant influence on the work of many English writers, including William Thackeray and Charles Dickens. Tobias George Smollett is one of the most prominent representatives of Enlightenment literature, whom Walter Scott called one of the "fathers of the English novel." Other famous works by Smollett include "The Adventures of Peregrine Pickle" and "The Adventures of Roderick Random." – In the center of the story is the journey of the landowner Matthew Bramble and his household through Scotland and England of the XVIII century. Through comic and dramatic episodes, the picture of the English countryside of that era comes to life before the reader.: the life of provincial towns, life in Bath, court customs and literary and theatrical environment. – The novel is written in the epistolary genre, which was an innovative solution for the 18th century and in many ways anticipated the development of realism in literature. The events are revealed through the letters of characters belonging to different classes and ages, which creates the effect of "discord" and allows you to see the same situations from different angles. – A bound edition in the series "Foreign Classics" — collections of outstanding works of world literature in a recognizable elegant design.</t>
  </si>
  <si>
    <t>"The Red Horse" is the second part of the famous trilogy "Tales of the People of the Taiga", the continuation of the novel "Hop". Siberia in 1917, Russia on the verge of Civil War. The village of Belaya Elan was divided into two camps — no one managed to stay away from the events. The main character of the novel, cornet Noah Lebed, nicknamed the Red Horse, will also have to make a choice. Will he, a fair, thoughtful and brave Cossack, be able to stay true to himself and his beliefs and not regret his decisions? "And how will it be tomorrow, the day after tomorrow? Death or health? For better or worse, will it drag down a hectic time?. . ". The second part of the famous trilogy "Tales of the people of the Taiga", created by Alexei Cherkasov and his wife Polina Moskvitina. Continuation of the story started in the novel "Hop". Alexey Timofeevich Cherkasov (1915-1973) was an outstanding Soviet novelist and playwright, whose fate was full of trials: arrests, camps, the loss of the first manuscripts. – Polina Dmitrievna Moskvitina is not just a co—author, but a faithful companion of Cherkasov's life. They met when she, working as a military censor, read his letters to his mother. Moskvitina secured Cherkasov's release from a psychiatric hospital, became his wife and co-author of the last two parts of the trilogy. It was she who completed the work on the works after her husband's death. – The trilogy "Tales of the People of the Taiga" covers a huge historical period — from the Decembrist uprising to the middle of the 20th century — through the fate of several generations. – The action of "The Red Horse" takes place in Siberia in 1917, on the threshold of the Civil War. The village of Belaya Elan was divided into two camps — not a single resident was spared the events. – In the center of the story is Cornet Noah Lebed, nicknamed the Red Horse: a fair, thoughtful and brave Cossack who has to make a fateful choice in a split society. – The work impresses with the boldness of thought, the richness of language and makes us rethink the place of a person in the history of his Homeland.</t>
  </si>
  <si>
    <t>The dead float up in the Moskva River; they sit leaning against the ancient wall of the Kutafia Tower; they lie quartered on a bench in Kolomenskoye . . . The unfortunate people were killed in terrible medieval ways, and only the killer knows what their fault is. A maniac who puts one after another bloody marks in the center of the capital, as if laying out a terrible puzzle. A couple from Petrovka is following a terrible trail: a thug intern, a graduate of Moscow State University, who has been obsessed with maniacs since childhood, and an experienced detective who graduated from a provincial militia school. These two can't stand each other, but they complement each other perfectly. Only they can decipher the riddle compiled by the murderer and rooted in ancient Moscow, in old schismatic texts, in the symbolism of Holy Scripture. The psychological thriller, full of unexpected twists, immerses in the atmosphere of a bustling metropolis, in which a brutal killer brings to the surface the ancient vices of the capital, its terrible secrets and mystical symbols, encrypted in a chaotic tangle of old streets, alleys and squares. Daria Desombre's detectives are distinguished by the presence of subtle intrigue, mystical secrets and a detailed excursion into history, culture and art. Desombre works painstakingly on each new book. Recreating the past, she reads memoirs, spends many hours in libraries and museums, and collects photographs of clothes and objects from past eras from family albums and magazines.</t>
  </si>
  <si>
    <t>Camilla Hamilton has to choose between the two Di Bianco brothers: Thiago or Taylor... Taylor or Thiago. To choose one is to reject the other. But how can you give up on any of them?Thiago makes her feel like she's touching the sky with her fingertips. Taylor makes it clear that he will never let her go. But when Cami feels like her heart has finally made a choice, the real nightmare begins. What will happen to Taylor and Thiago when they realize that they love the same girl?Will Kami be able to stop love from destroying everything?And what happens when fate decides everything for them again?. The long-awaited finale of Mercedes Ron's youth love trilogy, in which Camilla Hamilton will have to make an impossible choice between the Di Bianco brothers. – Thiago gives the heroine a feeling of flight, Taylor — a sense of reliability: the contrast of characters makes the love triangle especially intense and emotional. – A film based on the first part of the trilogy was released in 2025, and the second one is already expected. Mercedes Ron is an Argentine writer, known for novels in the genre of youth literature, the author of the popular trilogy "The Guilty", which has received several film adaptations. – Aesthetic edition in the "Club of Romance" series: original illustration of the Spanish edition on the cover, stylish layout, high-quality printing paper.</t>
  </si>
  <si>
    <t>Sarah Fisher has lived all her life in a small African village, where she helped her parents spread the Christian faith to the natives. Martin Bouchard spent most of his life at sea, trying to escape from his own past. The pious missionary and the arrogant pirate captain were never supposed to meet, but when Dutch slave traders kidnapped all the villagers along with Sarah, it was Martin who saved the girl from captivity. Superstitious sailors are afraid of the presence of a woman on board, but every day Sarah gains more and more trust from the crew and occupies the thoughts and feelings of the captain more and more. But is there a possible future in which a pirate and a missionary will be together?. "The Captain in Love" is a romance novel by Minerva Spencer, author of popular works in the genre of historical fiction. – An exciting love story set against the backdrop of sea adventures: the pious missionary Sarah Fisher and the arrogant pirate captain Martin Bouchard are two worlds that seemingly were not destined to intersect. – An intriguing plot with dramatic twists: when Dutch slave traders kidnap the inhabitants of an African village, it is Martin who rescues Sarah from captivity — this is how their difficult rapprochement begins. – The author of the book is Minerva Spencer, a Canadian writer with a wealth of life experience: before starting her literary career, she worked as a prosecutor, taught American history at a college and ran a guest house. Her works are distinguished by vivid images and a reliable historical background. – The novel immerses the reader in the atmosphere of sea adventures and intense confrontation between different worldviews: Christian virtue and the free life of pirates. The hardcover edition is part of the Charm series, a collection of exquisite historical novels with elegant designs for connoisseurs of romantic prose.</t>
  </si>
  <si>
    <t>The final part of the chronicle of the British royal family from historian Alexander Larman in the book The Burden of the throne: The Ascension of Elizabeth II and the Birth of a new Monarchy!The Second World War is over, but the darkest times are coming for the royal family. The country is devastated, George VI is seriously ill, and a fierce struggle is unfolding in the political arena. At this critical moment, the fate of the empire rests on the shoulders of 25-year-old Elizabeth. How did the young Prince Philip fight with Winston Churchill for the right to give his children his last name? How did 18 mismatched earrings on a golf course become evidence in Scotland Yard's most embarrassing investigation? What murderous secrets did the Marburg Files keep? This is not just a brilliant historical study by Alexander Larman, but a true documentary thriller about duty, a poignant requiem for old Britain and a hymn to a woman whose 70-year reign began in the midst of chaos, but changed the world forever. About the book• The story of the most famous English queen and the multifaceted canvas of post-war Europe. • An exciting personal drama set against the backdrop of global political events, presented in fascinating, sometimes ironic language. • An unbiased study based on numerous sources, many of which have only recently been declassified, and some have been made public for the first time. • Live portrait of controversial historical characters. • "The Burden of the Throne" complements the author's previously published books "The Crisis of the Crown: Love and the Collapse of the British Monarchy" and "The Windsors and the War: The Tragedy of the Royal Family." All books can be read separately. Alexander Larman is a British writer, journalist, historian, and literary editor of The Spectator World newspaper. A renowned expert on English history, the author of a number of historical biographies, including biographies of Lord Byron and Edward VIII. • The soft-touch tactile hard cover is decorated with embossed and gold foil. "The history of the royal family at its best is detailed, unsentimental, and fascinating. The challenges of the post—war monarchy and the beginning of Elizabeth II's reign are described in great detail," Garrett Russell, author of The Palace: From the Tudors to the Windsors, 500 Years of British History at Hampton Court,"Drawing on the diaries and memoirs of members of the royal family and their entourage, Larman creates a poignant study of the personal and political. Fans of British history will be pleased with the worthy final part." — Publisher's Weekly"The Burden of the Throne: The Ascension of Elizabeth II and the Birth of a New Monarchy" is a gift book for fans of world history and biographies of famous personalities, as well as fans of the TV series "The Crown" and "Downton Abbey" and such books on the history of England as "The House of Windsor: Truth and Fiction about the Life of the Royal Family" by Tina Brown, "A History of England" by Andre Mauroy, "Winston Churchill: His Era, His Crimes" by Tariq Ali, "A Brief History of England" by Simon Jenkins and "England: A New Era. The History of the Kingdom in the XX–XXI centuries" by Peter Ackroyd.</t>
  </si>
  <si>
    <t>Wilfred Trotter (1872-1939) was a talented English surgeon and an outstanding sociologist. Developing the ideas of Gustave Le Bon, outlined in his famous book The Psychology of Peoples and Masses, he made a real breakthrough in the study of human group behavior and crowd management methods, which are actively used by political technologists and marketers these days. Wilfred Trotter's book on the "herd instinct" was published almost immediately after the end of the First World War. Observing how the governments of warring countries resorted to various forms of propaganda and persuasion in an attempt to encourage the "mass man" to support military action, Trotter developed a theory about the herd instinct inherent in humans, which often contradicts three basic instincts: survival, nutrition and procreation. Trotter became interested in the phenomenon and tried to understand the mechanisms of the psyche that compel a person to obey the leader and the opinion of the majority against their own interests. . Wilfred Trotter's landmark work, written at the intersection of sociology, psychology and social history: the author explores why a person, contrary to personal interests, obeys the opinion of the majority and follows the leader. Wilfred Trotter (1872-1939) was an English surgeon and sociologist who developed Gustave Le Bon's ideas on mass psychology. – The book is based on observations of the behavior of society during the First World War and an analysis of the mechanisms of influence by which state propaganda shapes public opinion in peacetime and during the period of hostilities. – Trotter shows how the herd instinct comes into conflict with basic human needs (survival, nutrition, procreation), and reveals the logic of group behavior, relevant to modern political and marketing technologies. – The work had a significant impact on the development of ideas about the formation of public opinion: it was repeatedly referred to by Edward Bernays, considered the "father of PR", in his book "Propaganda" and other prominent sociologists and political scientists. . – The edition in the series "Exclusive classics (The Best)": convenient format, high-quality binding, ribbon lasse, recognizable design.</t>
  </si>
  <si>
    <t>A vibrant encyclopedia for young fans of myths and legends about magical creatures from all over the world!Annotations Stories about monsters and legends about mythical creatures have been scaring people all over the world for centuries and continue to terrify… But how much do we know about these creatures–dragons, witches, and ghouls? In the encyclopedia you will find stories about 30 fantastic creatures from myths, folk legends and literary works from all over the world. You will get to know the Chupacabra, Baba Yaga, Cerberus, Minotaur, King Kong and Basilisk and see them up close in colorful illustrations. You'll also find out why vampires hate garlic, where Shelob the spider lived, how H. P. Lovecraft created the monster Cthulhu, and who Mapinguari looks like. ABOUT THE BOOK• Stories about 30 fantastic monsters from all over the world. • Chupacabra, Baba Yaga, Cerberus, Minotaur, King Kong, Basilisk and other legendary heroes. • Picturesque illustrations in folklore style by Eliza Paganelli on each page. • High-quality design: hardcover, lacquer on the cover, thick paper • Large gift format (21 x 33 cm). The Encyclopedia of Mysteries and Magic series is a richly designed encyclopedia about magical creatures, mysterious places and mythological heroes. They will be a great gift for any fantasy fan, fan of mystical stories and urban legends. It is ideal for children, teenagers and adults who are fond of fantasy and mysticism, love gift encyclopedias and atlases, stories about monsters, monsters, monsters, fantastic creatures, vampires, dragons, wizards and sorceresses, magic and sorcery, horrors, legends from around the world, folklore, myths, mythology, encyclopedias for adults, encyclopedias for a wide range of readers. This is a great gift for a son and daughter, grandson and granddaughter, nephew and niece, schoolboy and schoolgirl, boyfriend or girlfriend, friends, boyfriend or girlfriend on birthday, New Year, September 1, March 8, February 23, February 14 (Valentine's Day) or just for no 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</si>
</sst>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0.00_ ;\-[$$-409]#,##0.00\ "/>
    <numFmt numFmtId="165" formatCode="&quot;$&quot;#,##0.00_-"/>
    <numFmt numFmtId="166" formatCode="&quot;$&quot;#,##0.00"/>
    <numFmt numFmtId="167" formatCode="0.0"/>
  </numFmts>
  <fonts count="39">
    <font>
      <sz val="11"/>
      <color theme="1"/>
      <name val="Calibri"/>
      <family val="2"/>
      <charset val="204"/>
      <scheme val="minor"/>
    </font>
    <font>
      <sz val="10"/>
      <name val="Arial"/>
      <family val="2"/>
      <charset val="204"/>
    </font>
    <font>
      <b/>
      <i/>
      <sz val="20"/>
      <name val="CG Times"/>
      <family val="1"/>
    </font>
    <font>
      <sz val="9"/>
      <color indexed="81"/>
      <name val="Tahoma"/>
      <family val="2"/>
      <charset val="204"/>
    </font>
    <font>
      <b/>
      <sz val="9"/>
      <color indexed="81"/>
      <name val="Tahoma"/>
      <family val="2"/>
      <charset val="204"/>
    </font>
    <font>
      <sz val="12"/>
      <color indexed="8"/>
      <name val="Arial Narrow"/>
      <family val="2"/>
      <charset val="204"/>
    </font>
    <font>
      <sz val="10"/>
      <color indexed="8"/>
      <name val="Arial"/>
      <family val="2"/>
      <charset val="204"/>
    </font>
    <font>
      <b/>
      <sz val="12"/>
      <color indexed="8"/>
      <name val="Arial Narrow"/>
      <family val="2"/>
      <charset val="204"/>
    </font>
    <font>
      <u/>
      <sz val="10"/>
      <color theme="10"/>
      <name val="Arial Narrow"/>
      <family val="2"/>
      <charset val="204"/>
    </font>
    <font>
      <sz val="12"/>
      <color theme="1"/>
      <name val="Arial Narrow"/>
      <family val="2"/>
      <charset val="204"/>
    </font>
    <font>
      <b/>
      <sz val="12"/>
      <color theme="1"/>
      <name val="Arial Narrow"/>
      <family val="2"/>
      <charset val="204"/>
    </font>
    <font>
      <sz val="14"/>
      <color theme="1"/>
      <name val="Calibri"/>
      <family val="2"/>
      <charset val="204"/>
      <scheme val="minor"/>
    </font>
    <font>
      <sz val="12"/>
      <color theme="1"/>
      <name val="Calibri"/>
      <family val="2"/>
      <charset val="204"/>
      <scheme val="minor"/>
    </font>
    <font>
      <b/>
      <sz val="14"/>
      <color theme="1"/>
      <name val="Arial Narrow"/>
      <family val="2"/>
      <charset val="204"/>
    </font>
    <font>
      <b/>
      <u/>
      <sz val="14"/>
      <color theme="10"/>
      <name val="Arial Narrow"/>
      <family val="2"/>
      <charset val="204"/>
    </font>
    <font>
      <sz val="14"/>
      <color theme="1"/>
      <name val="Arial Narrow"/>
      <family val="2"/>
      <charset val="204"/>
    </font>
    <font>
      <u/>
      <sz val="12"/>
      <color theme="10"/>
      <name val="Arial Narrow"/>
      <family val="2"/>
      <charset val="204"/>
    </font>
    <font>
      <b/>
      <sz val="16"/>
      <color theme="1"/>
      <name val="Arial Narrow"/>
      <family val="2"/>
      <charset val="204"/>
    </font>
    <font>
      <b/>
      <sz val="11"/>
      <color theme="1"/>
      <name val="Calibri"/>
      <family val="2"/>
      <charset val="204"/>
      <scheme val="minor"/>
    </font>
    <font>
      <sz val="11"/>
      <color theme="1"/>
      <name val="Arial Narrow"/>
      <family val="2"/>
      <charset val="204"/>
    </font>
    <font>
      <u/>
      <sz val="10"/>
      <color theme="10"/>
      <name val="Arial"/>
      <family val="2"/>
      <charset val="204"/>
    </font>
    <font>
      <sz val="10"/>
      <color rgb="FF000000"/>
      <name val="Arial"/>
      <family val="2"/>
      <charset val="204"/>
    </font>
    <font>
      <b/>
      <sz val="14"/>
      <name val="Arial Narrow"/>
      <family val="2"/>
      <charset val="204"/>
    </font>
    <font>
      <b/>
      <sz val="12"/>
      <color rgb="FFFF0000"/>
      <name val="Arial Narrow"/>
      <family val="2"/>
      <charset val="204"/>
    </font>
    <font>
      <sz val="12"/>
      <name val="Arial Narrow"/>
      <family val="2"/>
      <charset val="204"/>
    </font>
    <font>
      <b/>
      <sz val="14"/>
      <color rgb="FFFF0000"/>
      <name val="Arial Narrow"/>
      <family val="2"/>
      <charset val="204"/>
    </font>
    <font>
      <b/>
      <u/>
      <sz val="14"/>
      <name val="Arial Narrow"/>
      <family val="2"/>
      <charset val="204"/>
    </font>
    <font>
      <sz val="11"/>
      <name val="Calibri"/>
      <family val="2"/>
      <charset val="204"/>
      <scheme val="minor"/>
    </font>
    <font>
      <b/>
      <sz val="12"/>
      <name val="Arial Narrow"/>
      <family val="2"/>
      <charset val="204"/>
    </font>
    <font>
      <sz val="10"/>
      <color theme="1"/>
      <name val="Arial Narrow"/>
      <family val="2"/>
    </font>
    <font>
      <b/>
      <sz val="11"/>
      <color rgb="FFFF0000"/>
      <name val="Arial Narrow"/>
      <family val="2"/>
      <charset val="204"/>
    </font>
    <font>
      <b/>
      <sz val="12"/>
      <color rgb="FFFF0000"/>
      <name val="Calibri"/>
      <family val="2"/>
      <charset val="204"/>
      <scheme val="minor"/>
    </font>
    <font>
      <sz val="10"/>
      <color rgb="FF000000"/>
      <name val="Arial Narrow"/>
      <family val="2"/>
      <charset val="204"/>
    </font>
    <font>
      <b/>
      <i/>
      <sz val="20"/>
      <name val="CG Times"/>
      <family val="2"/>
      <charset val="204"/>
    </font>
    <font>
      <b/>
      <sz val="28"/>
      <name val="Arial Narrow"/>
      <family val="2"/>
      <charset val="204"/>
    </font>
    <font>
      <b/>
      <sz val="11"/>
      <color rgb="FFFF0000"/>
      <name val="Calibri"/>
      <family val="2"/>
      <charset val="204"/>
      <scheme val="minor"/>
    </font>
    <font>
      <b/>
      <u/>
      <sz val="14"/>
      <color rgb="FFFF0000"/>
      <name val="Arial Narrow"/>
      <family val="2"/>
      <charset val="204"/>
    </font>
    <font>
      <b/>
      <sz val="24"/>
      <color rgb="FFC00000"/>
      <name val="Arial Narrow"/>
      <family val="2"/>
      <charset val="204"/>
    </font>
    <font>
      <b/>
      <sz val="11"/>
      <color theme="1"/>
      <name val="Arial Narrow"/>
      <family val="2"/>
      <charset val="204"/>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s>
  <cellStyleXfs count="7">
    <xf numFmtId="0" fontId="0" fillId="0" borderId="0"/>
    <xf numFmtId="0" fontId="1" fillId="0" borderId="0"/>
    <xf numFmtId="0" fontId="8" fillId="0" borderId="0" applyNumberFormat="0" applyFill="0" applyBorder="0" applyAlignment="0" applyProtection="0"/>
    <xf numFmtId="0" fontId="6" fillId="0" borderId="0" applyFill="0" applyProtection="0"/>
    <xf numFmtId="0" fontId="21" fillId="0" borderId="0"/>
    <xf numFmtId="0" fontId="20" fillId="0" borderId="0" applyNumberFormat="0" applyFill="0" applyBorder="0" applyAlignment="0" applyProtection="0"/>
    <xf numFmtId="0" fontId="29" fillId="0" borderId="0"/>
  </cellStyleXfs>
  <cellXfs count="155">
    <xf numFmtId="0" fontId="0" fillId="0" borderId="0" xfId="0"/>
    <xf numFmtId="0" fontId="9" fillId="2" borderId="1" xfId="0" applyFont="1" applyFill="1" applyBorder="1" applyAlignment="1" applyProtection="1">
      <alignment horizontal="center" vertical="center"/>
      <protection locked="0"/>
    </xf>
    <xf numFmtId="0" fontId="0" fillId="0" borderId="0" xfId="0" applyProtection="1">
      <protection locked="0"/>
    </xf>
    <xf numFmtId="0" fontId="0" fillId="0" borderId="0" xfId="0" applyAlignment="1" applyProtection="1">
      <alignment horizontal="right" vertical="top"/>
      <protection locked="0"/>
    </xf>
    <xf numFmtId="0" fontId="14" fillId="0" borderId="0" xfId="2" applyFont="1" applyBorder="1" applyAlignment="1" applyProtection="1">
      <protection locked="0"/>
    </xf>
    <xf numFmtId="0" fontId="14" fillId="0" borderId="0" xfId="2" applyFont="1" applyBorder="1" applyAlignment="1" applyProtection="1">
      <alignment horizontal="center"/>
      <protection locked="0"/>
    </xf>
    <xf numFmtId="0" fontId="14" fillId="0" borderId="0" xfId="2" applyFont="1" applyBorder="1" applyAlignment="1" applyProtection="1">
      <alignment horizontal="center" vertical="center"/>
      <protection locked="0"/>
    </xf>
    <xf numFmtId="0" fontId="12" fillId="0" borderId="0" xfId="0" applyFont="1" applyProtection="1">
      <protection locked="0"/>
    </xf>
    <xf numFmtId="0" fontId="26" fillId="0" borderId="0" xfId="2" applyFont="1" applyBorder="1" applyAlignment="1" applyProtection="1">
      <protection locked="0"/>
    </xf>
    <xf numFmtId="1" fontId="0" fillId="0" borderId="0" xfId="0" applyNumberFormat="1" applyProtection="1">
      <protection locked="0"/>
    </xf>
    <xf numFmtId="0" fontId="0" fillId="0" borderId="0" xfId="0" applyAlignment="1" applyProtection="1">
      <alignment horizontal="center" vertical="center"/>
      <protection locked="0"/>
    </xf>
    <xf numFmtId="0" fontId="27" fillId="0" borderId="0" xfId="0" applyFont="1" applyAlignment="1" applyProtection="1">
      <alignment horizontal="center" vertical="center"/>
      <protection locked="0"/>
    </xf>
    <xf numFmtId="0" fontId="0" fillId="0" borderId="4" xfId="0" applyBorder="1" applyAlignment="1" applyProtection="1">
      <alignment horizontal="right" vertical="top"/>
      <protection locked="0"/>
    </xf>
    <xf numFmtId="0" fontId="12" fillId="0" borderId="2" xfId="0" applyFont="1" applyBorder="1" applyAlignment="1" applyProtection="1">
      <alignment horizontal="center" vertical="center"/>
      <protection locked="0"/>
    </xf>
    <xf numFmtId="0" fontId="0" fillId="0" borderId="2" xfId="0" applyBorder="1" applyProtection="1">
      <protection locked="0"/>
    </xf>
    <xf numFmtId="0" fontId="24" fillId="0" borderId="2" xfId="0" applyFont="1" applyBorder="1" applyAlignment="1" applyProtection="1">
      <alignment horizontal="right" vertical="center"/>
      <protection locked="0"/>
    </xf>
    <xf numFmtId="0" fontId="0" fillId="0" borderId="5" xfId="0" applyBorder="1" applyProtection="1">
      <protection locked="0"/>
    </xf>
    <xf numFmtId="0" fontId="9" fillId="0" borderId="3" xfId="0" applyFont="1" applyBorder="1" applyAlignment="1" applyProtection="1">
      <alignment horizontal="right" vertical="top"/>
      <protection locked="0"/>
    </xf>
    <xf numFmtId="0" fontId="0" fillId="0" borderId="1" xfId="0" applyBorder="1" applyAlignment="1" applyProtection="1">
      <alignment horizontal="center" vertical="center"/>
      <protection locked="0"/>
    </xf>
    <xf numFmtId="1" fontId="10" fillId="0" borderId="1" xfId="0" applyNumberFormat="1" applyFont="1" applyBorder="1" applyAlignment="1" applyProtection="1">
      <alignment horizontal="center" vertical="center"/>
      <protection locked="0"/>
    </xf>
    <xf numFmtId="0" fontId="0" fillId="0" borderId="1" xfId="0" applyBorder="1" applyProtection="1">
      <protection locked="0"/>
    </xf>
    <xf numFmtId="0" fontId="24" fillId="0" borderId="1" xfId="0" applyFont="1" applyBorder="1" applyAlignment="1" applyProtection="1">
      <alignment horizontal="right" vertical="center"/>
      <protection locked="0"/>
    </xf>
    <xf numFmtId="0" fontId="9" fillId="0" borderId="1" xfId="0" applyFont="1" applyBorder="1" applyAlignment="1" applyProtection="1">
      <alignment horizontal="center" vertical="center"/>
      <protection locked="0"/>
    </xf>
    <xf numFmtId="0" fontId="0" fillId="0" borderId="6" xfId="0" applyBorder="1" applyProtection="1">
      <protection locked="0"/>
    </xf>
    <xf numFmtId="0" fontId="9" fillId="0" borderId="14" xfId="0" applyFont="1" applyBorder="1" applyAlignment="1" applyProtection="1">
      <alignment horizontal="right" vertical="top"/>
      <protection locked="0"/>
    </xf>
    <xf numFmtId="0" fontId="9" fillId="0" borderId="16" xfId="0" applyFont="1" applyBorder="1" applyProtection="1">
      <protection locked="0"/>
    </xf>
    <xf numFmtId="1" fontId="9" fillId="0" borderId="16" xfId="0" applyNumberFormat="1" applyFont="1" applyBorder="1" applyAlignment="1" applyProtection="1">
      <alignment horizontal="center" vertical="center"/>
      <protection locked="0"/>
    </xf>
    <xf numFmtId="0" fontId="0" fillId="0" borderId="16" xfId="0" applyBorder="1" applyProtection="1">
      <protection locked="0"/>
    </xf>
    <xf numFmtId="0" fontId="24" fillId="0" borderId="16" xfId="0" applyFont="1" applyBorder="1" applyAlignment="1" applyProtection="1">
      <alignment horizontal="right" vertical="center"/>
      <protection locked="0"/>
    </xf>
    <xf numFmtId="0" fontId="0" fillId="0" borderId="17" xfId="0" applyBorder="1" applyProtection="1">
      <protection locked="0"/>
    </xf>
    <xf numFmtId="0" fontId="10" fillId="0" borderId="1" xfId="0" applyFont="1" applyBorder="1" applyAlignment="1" applyProtection="1">
      <alignment horizontal="center" vertical="top" wrapText="1"/>
      <protection locked="0"/>
    </xf>
    <xf numFmtId="0" fontId="23" fillId="0" borderId="1" xfId="0" applyFont="1" applyBorder="1" applyAlignment="1" applyProtection="1">
      <alignment horizontal="center" vertical="top"/>
      <protection locked="0"/>
    </xf>
    <xf numFmtId="0" fontId="10" fillId="0" borderId="1" xfId="0" applyFont="1" applyBorder="1" applyAlignment="1" applyProtection="1">
      <alignment horizontal="center" vertical="top"/>
      <protection locked="0"/>
    </xf>
    <xf numFmtId="164" fontId="28" fillId="0" borderId="1" xfId="0" applyNumberFormat="1" applyFont="1" applyBorder="1" applyAlignment="1" applyProtection="1">
      <alignment horizontal="center" vertical="top" wrapText="1"/>
      <protection locked="0"/>
    </xf>
    <xf numFmtId="0" fontId="10" fillId="2" borderId="1" xfId="0" applyFont="1" applyFill="1" applyBorder="1" applyAlignment="1" applyProtection="1">
      <alignment horizontal="center" vertical="top" wrapText="1"/>
      <protection locked="0"/>
    </xf>
    <xf numFmtId="0" fontId="10" fillId="5" borderId="1" xfId="0" applyFont="1" applyFill="1" applyBorder="1" applyAlignment="1" applyProtection="1">
      <alignment horizontal="center" vertical="top" wrapText="1"/>
      <protection locked="0"/>
    </xf>
    <xf numFmtId="1" fontId="13" fillId="3" borderId="1" xfId="0" applyNumberFormat="1" applyFont="1" applyFill="1" applyBorder="1" applyAlignment="1" applyProtection="1">
      <alignment horizontal="left" vertical="top"/>
      <protection locked="0"/>
    </xf>
    <xf numFmtId="1" fontId="25" fillId="3" borderId="1" xfId="0" applyNumberFormat="1" applyFont="1" applyFill="1" applyBorder="1" applyAlignment="1" applyProtection="1">
      <alignment horizontal="center" vertical="top"/>
      <protection locked="0"/>
    </xf>
    <xf numFmtId="0" fontId="11" fillId="0" borderId="1" xfId="0" applyFont="1" applyBorder="1" applyProtection="1">
      <protection locked="0"/>
    </xf>
    <xf numFmtId="1" fontId="13" fillId="3" borderId="1" xfId="0" applyNumberFormat="1" applyFont="1" applyFill="1" applyBorder="1" applyAlignment="1" applyProtection="1">
      <alignment horizontal="center" vertical="center"/>
      <protection locked="0"/>
    </xf>
    <xf numFmtId="1" fontId="13" fillId="3" borderId="1" xfId="0" applyNumberFormat="1" applyFont="1" applyFill="1" applyBorder="1" applyAlignment="1" applyProtection="1">
      <alignment horizontal="center" vertical="top"/>
      <protection locked="0"/>
    </xf>
    <xf numFmtId="1" fontId="13" fillId="3" borderId="1" xfId="0" applyNumberFormat="1" applyFont="1" applyFill="1" applyBorder="1" applyAlignment="1" applyProtection="1">
      <alignment horizontal="left" vertical="center"/>
      <protection locked="0"/>
    </xf>
    <xf numFmtId="1" fontId="22" fillId="3" borderId="1" xfId="0" applyNumberFormat="1" applyFont="1" applyFill="1" applyBorder="1" applyAlignment="1" applyProtection="1">
      <alignment horizontal="right" vertical="top"/>
      <protection locked="0"/>
    </xf>
    <xf numFmtId="0" fontId="13" fillId="3" borderId="1" xfId="0" applyFont="1" applyFill="1" applyBorder="1" applyAlignment="1" applyProtection="1">
      <alignment horizontal="center" vertical="center"/>
      <protection locked="0"/>
    </xf>
    <xf numFmtId="0" fontId="15" fillId="0" borderId="1" xfId="0" applyFont="1" applyBorder="1" applyProtection="1">
      <protection locked="0"/>
    </xf>
    <xf numFmtId="0" fontId="19" fillId="0" borderId="1" xfId="0" applyFont="1" applyBorder="1" applyProtection="1">
      <protection locked="0"/>
    </xf>
    <xf numFmtId="1" fontId="8" fillId="0" borderId="1" xfId="2" applyNumberFormat="1" applyBorder="1" applyProtection="1">
      <protection locked="0"/>
    </xf>
    <xf numFmtId="49" fontId="19" fillId="0" borderId="1" xfId="0" applyNumberFormat="1" applyFont="1" applyBorder="1" applyAlignment="1" applyProtection="1">
      <alignment horizontal="left"/>
      <protection locked="0"/>
    </xf>
    <xf numFmtId="0" fontId="19" fillId="0" borderId="1" xfId="0" applyFont="1" applyBorder="1" applyAlignment="1" applyProtection="1">
      <alignment horizontal="left"/>
      <protection locked="0"/>
    </xf>
    <xf numFmtId="49" fontId="19" fillId="0" borderId="1" xfId="0" applyNumberFormat="1" applyFont="1" applyBorder="1" applyAlignment="1" applyProtection="1">
      <alignment horizontal="center" vertical="center"/>
      <protection locked="0"/>
    </xf>
    <xf numFmtId="49" fontId="19" fillId="0" borderId="1" xfId="0" applyNumberFormat="1" applyFont="1" applyBorder="1" applyAlignment="1" applyProtection="1">
      <alignment horizontal="center"/>
      <protection locked="0"/>
    </xf>
    <xf numFmtId="49" fontId="19" fillId="0" borderId="1" xfId="0" applyNumberFormat="1" applyFont="1" applyBorder="1" applyAlignment="1" applyProtection="1">
      <alignment horizontal="right"/>
      <protection locked="0"/>
    </xf>
    <xf numFmtId="165" fontId="8" fillId="0" borderId="1" xfId="2" applyNumberFormat="1" applyFill="1" applyBorder="1" applyAlignment="1" applyProtection="1">
      <alignment horizontal="right"/>
      <protection locked="0"/>
    </xf>
    <xf numFmtId="1" fontId="19" fillId="0" borderId="1" xfId="0" applyNumberFormat="1" applyFont="1" applyBorder="1" applyAlignment="1" applyProtection="1">
      <alignment horizontal="left"/>
      <protection locked="0"/>
    </xf>
    <xf numFmtId="1" fontId="8" fillId="0" borderId="1" xfId="2" applyNumberFormat="1" applyFill="1" applyBorder="1" applyProtection="1">
      <protection locked="0"/>
    </xf>
    <xf numFmtId="1" fontId="28" fillId="3" borderId="1" xfId="0" applyNumberFormat="1" applyFont="1" applyFill="1" applyBorder="1" applyAlignment="1" applyProtection="1">
      <alignment horizontal="right" vertical="top"/>
      <protection locked="0"/>
    </xf>
    <xf numFmtId="165" fontId="16" fillId="3" borderId="1" xfId="2" applyNumberFormat="1" applyFont="1" applyFill="1" applyBorder="1" applyAlignment="1" applyProtection="1">
      <alignment horizontal="right"/>
      <protection locked="0"/>
    </xf>
    <xf numFmtId="0" fontId="9" fillId="0" borderId="1" xfId="0" applyFont="1" applyBorder="1" applyAlignment="1" applyProtection="1">
      <alignment horizontal="right" vertical="top"/>
      <protection locked="0"/>
    </xf>
    <xf numFmtId="0" fontId="9" fillId="0" borderId="1" xfId="0" applyFont="1" applyBorder="1" applyProtection="1">
      <protection locked="0"/>
    </xf>
    <xf numFmtId="1" fontId="9" fillId="0" borderId="1" xfId="0" applyNumberFormat="1" applyFont="1" applyBorder="1" applyAlignment="1" applyProtection="1">
      <alignment horizontal="center" vertical="center"/>
      <protection locked="0"/>
    </xf>
    <xf numFmtId="0" fontId="15" fillId="0" borderId="1" xfId="0" applyFont="1" applyBorder="1" applyAlignment="1" applyProtection="1">
      <alignment horizontal="right" vertical="top"/>
      <protection locked="0"/>
    </xf>
    <xf numFmtId="1" fontId="23" fillId="3" borderId="1" xfId="0" applyNumberFormat="1" applyFont="1" applyFill="1" applyBorder="1" applyAlignment="1" applyProtection="1">
      <alignment horizontal="center" vertical="center"/>
      <protection locked="0"/>
    </xf>
    <xf numFmtId="1" fontId="13" fillId="3" borderId="1" xfId="0" applyNumberFormat="1" applyFont="1" applyFill="1" applyBorder="1" applyAlignment="1" applyProtection="1">
      <alignment horizontal="right" vertical="top"/>
      <protection locked="0"/>
    </xf>
    <xf numFmtId="1" fontId="10" fillId="3" borderId="1" xfId="0" applyNumberFormat="1" applyFont="1" applyFill="1" applyBorder="1" applyAlignment="1" applyProtection="1">
      <alignment horizontal="center" vertical="center"/>
      <protection locked="0"/>
    </xf>
    <xf numFmtId="1" fontId="10" fillId="3" borderId="1" xfId="0" applyNumberFormat="1" applyFont="1" applyFill="1" applyBorder="1" applyAlignment="1" applyProtection="1">
      <alignment horizontal="left" vertical="top"/>
      <protection locked="0"/>
    </xf>
    <xf numFmtId="1" fontId="17" fillId="3" borderId="1" xfId="0" applyNumberFormat="1" applyFont="1" applyFill="1" applyBorder="1" applyAlignment="1" applyProtection="1">
      <alignment horizontal="center" vertical="top"/>
      <protection locked="0"/>
    </xf>
    <xf numFmtId="0" fontId="12" fillId="0" borderId="0" xfId="0" applyFont="1" applyAlignment="1" applyProtection="1">
      <alignment horizontal="center" vertical="center"/>
      <protection locked="0"/>
    </xf>
    <xf numFmtId="0" fontId="0" fillId="0" borderId="0" xfId="0" applyAlignment="1" applyProtection="1">
      <alignment horizontal="right"/>
      <protection locked="0"/>
    </xf>
    <xf numFmtId="166" fontId="0" fillId="0" borderId="1" xfId="0" applyNumberFormat="1" applyBorder="1"/>
    <xf numFmtId="1" fontId="28" fillId="3" borderId="1" xfId="0" applyNumberFormat="1" applyFont="1" applyFill="1" applyBorder="1" applyAlignment="1">
      <alignment horizontal="right" vertical="top"/>
    </xf>
    <xf numFmtId="164" fontId="9" fillId="0" borderId="2" xfId="0" applyNumberFormat="1" applyFont="1" applyBorder="1" applyAlignment="1">
      <alignment horizontal="right"/>
    </xf>
    <xf numFmtId="164" fontId="9" fillId="0" borderId="1" xfId="0" applyNumberFormat="1" applyFont="1" applyBorder="1" applyAlignment="1">
      <alignment horizontal="right"/>
    </xf>
    <xf numFmtId="0" fontId="10" fillId="0" borderId="1" xfId="0" applyFont="1" applyBorder="1" applyAlignment="1">
      <alignment horizontal="center" vertical="top"/>
    </xf>
    <xf numFmtId="164" fontId="13" fillId="3" borderId="1" xfId="0" applyNumberFormat="1" applyFont="1" applyFill="1" applyBorder="1" applyAlignment="1">
      <alignment horizontal="right" vertical="top"/>
    </xf>
    <xf numFmtId="164" fontId="9" fillId="0" borderId="1" xfId="0" applyNumberFormat="1" applyFont="1" applyBorder="1" applyAlignment="1">
      <alignment horizontal="right" vertical="top"/>
    </xf>
    <xf numFmtId="164" fontId="17" fillId="3" borderId="1" xfId="0" applyNumberFormat="1" applyFont="1" applyFill="1" applyBorder="1" applyAlignment="1">
      <alignment horizontal="right" vertical="top"/>
    </xf>
    <xf numFmtId="0" fontId="0" fillId="0" borderId="2" xfId="0" applyBorder="1"/>
    <xf numFmtId="0" fontId="0" fillId="0" borderId="1" xfId="0" applyBorder="1"/>
    <xf numFmtId="0" fontId="0" fillId="0" borderId="16" xfId="0" applyBorder="1"/>
    <xf numFmtId="0" fontId="9" fillId="0" borderId="2" xfId="0" applyFont="1" applyBorder="1" applyAlignment="1">
      <alignment horizontal="center" vertical="center"/>
    </xf>
    <xf numFmtId="0" fontId="9" fillId="0" borderId="1" xfId="0" applyFont="1" applyBorder="1" applyAlignment="1">
      <alignment horizontal="center" vertical="center"/>
    </xf>
    <xf numFmtId="165" fontId="24" fillId="0" borderId="1" xfId="0" applyNumberFormat="1" applyFont="1" applyBorder="1" applyAlignment="1">
      <alignment horizontal="right"/>
    </xf>
    <xf numFmtId="9" fontId="18" fillId="2" borderId="1" xfId="0" applyNumberFormat="1" applyFont="1" applyFill="1" applyBorder="1" applyAlignment="1">
      <alignment horizontal="center" vertical="center"/>
    </xf>
    <xf numFmtId="0" fontId="30" fillId="4" borderId="1" xfId="0" applyFont="1" applyFill="1" applyBorder="1" applyAlignment="1" applyProtection="1">
      <alignment horizontal="center"/>
      <protection locked="0"/>
    </xf>
    <xf numFmtId="0" fontId="18" fillId="0" borderId="4" xfId="0" applyFont="1" applyBorder="1" applyAlignment="1" applyProtection="1">
      <alignment horizontal="right" vertical="top"/>
      <protection locked="0"/>
    </xf>
    <xf numFmtId="0" fontId="23" fillId="0" borderId="20" xfId="0" applyFont="1" applyBorder="1" applyAlignment="1" applyProtection="1">
      <alignment horizontal="right" vertical="top"/>
      <protection locked="0"/>
    </xf>
    <xf numFmtId="49" fontId="30" fillId="0" borderId="1" xfId="0" applyNumberFormat="1" applyFont="1" applyBorder="1" applyAlignment="1" applyProtection="1">
      <alignment horizontal="center"/>
      <protection locked="0"/>
    </xf>
    <xf numFmtId="0" fontId="31" fillId="0" borderId="0" xfId="0" applyFont="1" applyAlignment="1" applyProtection="1">
      <alignment horizontal="center" vertical="center"/>
      <protection locked="0"/>
    </xf>
    <xf numFmtId="1" fontId="15" fillId="0" borderId="1" xfId="0" applyNumberFormat="1" applyFont="1" applyBorder="1" applyProtection="1">
      <protection locked="0"/>
    </xf>
    <xf numFmtId="165" fontId="19" fillId="0" borderId="1" xfId="0" applyNumberFormat="1" applyFont="1" applyBorder="1" applyAlignment="1" applyProtection="1">
      <alignment horizontal="right"/>
      <protection locked="0"/>
    </xf>
    <xf numFmtId="0" fontId="7" fillId="0" borderId="1" xfId="0" applyFont="1" applyBorder="1" applyAlignment="1" applyProtection="1">
      <alignment horizontal="left"/>
      <protection locked="0"/>
    </xf>
    <xf numFmtId="1" fontId="19" fillId="0" borderId="1" xfId="0" applyNumberFormat="1" applyFont="1" applyBorder="1" applyAlignment="1" applyProtection="1">
      <alignment horizontal="right"/>
      <protection locked="0"/>
    </xf>
    <xf numFmtId="1" fontId="5" fillId="0" borderId="1" xfId="0" applyNumberFormat="1" applyFont="1" applyBorder="1" applyAlignment="1" applyProtection="1">
      <alignment horizontal="right"/>
      <protection locked="0"/>
    </xf>
    <xf numFmtId="49" fontId="5" fillId="0" borderId="1" xfId="0" applyNumberFormat="1" applyFont="1" applyBorder="1" applyAlignment="1" applyProtection="1">
      <alignment horizontal="left"/>
      <protection locked="0"/>
    </xf>
    <xf numFmtId="1" fontId="13" fillId="0" borderId="1" xfId="0" applyNumberFormat="1" applyFont="1" applyBorder="1" applyAlignment="1" applyProtection="1">
      <alignment horizontal="left" vertical="top"/>
      <protection locked="0"/>
    </xf>
    <xf numFmtId="0" fontId="15" fillId="0" borderId="1" xfId="0" applyFont="1" applyBorder="1" applyAlignment="1" applyProtection="1">
      <alignment horizontal="center"/>
      <protection locked="0"/>
    </xf>
    <xf numFmtId="0" fontId="19" fillId="0" borderId="0" xfId="0" applyFont="1" applyProtection="1">
      <protection locked="0"/>
    </xf>
    <xf numFmtId="0" fontId="19" fillId="0" borderId="0" xfId="0" applyFont="1" applyAlignment="1" applyProtection="1">
      <alignment horizontal="center"/>
      <protection locked="0"/>
    </xf>
    <xf numFmtId="166" fontId="19" fillId="0" borderId="0" xfId="0" applyNumberFormat="1" applyFont="1" applyProtection="1">
      <protection locked="0"/>
    </xf>
    <xf numFmtId="0" fontId="19" fillId="0" borderId="0" xfId="0" applyFont="1" applyAlignment="1" applyProtection="1">
      <alignment horizontal="left" vertical="top"/>
      <protection locked="0"/>
    </xf>
    <xf numFmtId="1" fontId="19" fillId="0" borderId="0" xfId="0" applyNumberFormat="1" applyFont="1" applyProtection="1">
      <protection locked="0"/>
    </xf>
    <xf numFmtId="166" fontId="15" fillId="0" borderId="1" xfId="0" applyNumberFormat="1" applyFont="1" applyBorder="1" applyProtection="1">
      <protection locked="0"/>
    </xf>
    <xf numFmtId="166" fontId="19" fillId="0" borderId="1" xfId="0" applyNumberFormat="1" applyFont="1" applyBorder="1" applyProtection="1">
      <protection locked="0"/>
    </xf>
    <xf numFmtId="1" fontId="19" fillId="0" borderId="1" xfId="0" applyNumberFormat="1" applyFont="1" applyBorder="1" applyAlignment="1">
      <alignment horizontal="right"/>
    </xf>
    <xf numFmtId="49" fontId="19" fillId="0" borderId="1" xfId="0" applyNumberFormat="1" applyFont="1" applyBorder="1" applyAlignment="1">
      <alignment horizontal="left"/>
    </xf>
    <xf numFmtId="166" fontId="32" fillId="0" borderId="1" xfId="0" applyNumberFormat="1" applyFont="1" applyBorder="1" applyAlignment="1">
      <alignment horizontal="right"/>
    </xf>
    <xf numFmtId="1" fontId="19" fillId="0" borderId="1" xfId="0" applyNumberFormat="1" applyFont="1" applyBorder="1" applyAlignment="1">
      <alignment horizontal="left"/>
    </xf>
    <xf numFmtId="49" fontId="19" fillId="0" borderId="1" xfId="0" applyNumberFormat="1" applyFont="1" applyBorder="1" applyAlignment="1">
      <alignment horizontal="right"/>
    </xf>
    <xf numFmtId="0" fontId="19" fillId="0" borderId="1" xfId="0" applyFont="1" applyBorder="1" applyAlignment="1" applyProtection="1">
      <alignment horizontal="center"/>
      <protection locked="0"/>
    </xf>
    <xf numFmtId="0" fontId="9" fillId="0" borderId="16" xfId="0" applyFont="1" applyBorder="1" applyAlignment="1">
      <alignment horizontal="center" vertical="center"/>
    </xf>
    <xf numFmtId="164" fontId="9" fillId="0" borderId="16" xfId="0" applyNumberFormat="1" applyFont="1" applyBorder="1" applyAlignment="1">
      <alignment horizontal="right"/>
    </xf>
    <xf numFmtId="0" fontId="23" fillId="0" borderId="1" xfId="0" applyFont="1" applyBorder="1" applyAlignment="1" applyProtection="1">
      <alignment horizontal="right" vertical="top"/>
      <protection locked="0"/>
    </xf>
    <xf numFmtId="0" fontId="19" fillId="0" borderId="1" xfId="0" applyFont="1" applyBorder="1" applyAlignment="1">
      <alignment horizontal="left"/>
    </xf>
    <xf numFmtId="0" fontId="2" fillId="0" borderId="0" xfId="1" applyFont="1" applyAlignment="1" applyProtection="1">
      <alignment horizontal="center" vertical="center" wrapText="1"/>
      <protection locked="0"/>
    </xf>
    <xf numFmtId="0" fontId="35" fillId="0" borderId="0" xfId="0" applyFont="1" applyAlignment="1" applyProtection="1">
      <alignment horizontal="right" vertical="top"/>
      <protection locked="0"/>
    </xf>
    <xf numFmtId="0" fontId="36" fillId="0" borderId="0" xfId="2" applyFont="1" applyBorder="1" applyAlignment="1" applyProtection="1">
      <protection locked="0"/>
    </xf>
    <xf numFmtId="0" fontId="11" fillId="0" borderId="0" xfId="0" applyFont="1" applyProtection="1">
      <protection locked="0"/>
    </xf>
    <xf numFmtId="166" fontId="0" fillId="0" borderId="0" xfId="0" applyNumberFormat="1" applyProtection="1">
      <protection locked="0"/>
    </xf>
    <xf numFmtId="166" fontId="0" fillId="0" borderId="0" xfId="0" applyNumberFormat="1"/>
    <xf numFmtId="166" fontId="11" fillId="0" borderId="0" xfId="0" applyNumberFormat="1" applyFont="1" applyProtection="1">
      <protection locked="0"/>
    </xf>
    <xf numFmtId="2" fontId="0" fillId="0" borderId="0" xfId="0" applyNumberFormat="1" applyProtection="1">
      <protection locked="0"/>
    </xf>
    <xf numFmtId="2" fontId="0" fillId="0" borderId="0" xfId="0" applyNumberFormat="1"/>
    <xf numFmtId="2" fontId="11" fillId="0" borderId="0" xfId="0" applyNumberFormat="1" applyFont="1" applyProtection="1">
      <protection locked="0"/>
    </xf>
    <xf numFmtId="49" fontId="38" fillId="0" borderId="1" xfId="0" applyNumberFormat="1" applyFont="1" applyBorder="1" applyAlignment="1" applyProtection="1">
      <alignment horizontal="left"/>
      <protection locked="0"/>
    </xf>
    <xf numFmtId="2" fontId="0" fillId="6" borderId="0" xfId="0" applyNumberFormat="1" applyFill="1"/>
    <xf numFmtId="166" fontId="32" fillId="3" borderId="1" xfId="0" applyNumberFormat="1" applyFont="1" applyFill="1" applyBorder="1" applyAlignment="1">
      <alignment horizontal="right"/>
    </xf>
    <xf numFmtId="167" fontId="0" fillId="0" borderId="0" xfId="0" applyNumberFormat="1" applyProtection="1">
      <protection locked="0"/>
    </xf>
    <xf numFmtId="167" fontId="0" fillId="0" borderId="0" xfId="0" applyNumberFormat="1"/>
    <xf numFmtId="166" fontId="32" fillId="7" borderId="1" xfId="0" applyNumberFormat="1" applyFont="1" applyFill="1" applyBorder="1" applyAlignment="1">
      <alignment horizontal="right"/>
    </xf>
    <xf numFmtId="2" fontId="0" fillId="7" borderId="0" xfId="0" applyNumberFormat="1" applyFill="1"/>
    <xf numFmtId="2" fontId="32" fillId="3" borderId="1" xfId="0" applyNumberFormat="1" applyFont="1" applyFill="1" applyBorder="1" applyAlignment="1">
      <alignment horizontal="right"/>
    </xf>
    <xf numFmtId="0" fontId="33" fillId="0" borderId="0" xfId="1" applyFont="1" applyAlignment="1" applyProtection="1">
      <alignment horizontal="center" vertical="center" wrapText="1"/>
      <protection locked="0"/>
    </xf>
    <xf numFmtId="0" fontId="2" fillId="0" borderId="0" xfId="1" applyFont="1" applyAlignment="1" applyProtection="1">
      <alignment horizontal="center" vertical="center" wrapText="1"/>
      <protection locked="0"/>
    </xf>
    <xf numFmtId="0" fontId="14" fillId="0" borderId="0" xfId="2" applyFont="1" applyBorder="1" applyAlignment="1" applyProtection="1">
      <alignment horizontal="center"/>
      <protection locked="0"/>
    </xf>
    <xf numFmtId="1" fontId="9" fillId="0" borderId="1" xfId="0" applyNumberFormat="1" applyFont="1" applyBorder="1" applyAlignment="1" applyProtection="1">
      <alignment horizontal="center"/>
      <protection locked="0"/>
    </xf>
    <xf numFmtId="0" fontId="14" fillId="0" borderId="0" xfId="2" applyFont="1" applyBorder="1" applyAlignment="1" applyProtection="1">
      <alignment horizontal="center" vertical="center"/>
      <protection locked="0"/>
    </xf>
    <xf numFmtId="1" fontId="23" fillId="0" borderId="21" xfId="0" applyNumberFormat="1" applyFont="1" applyBorder="1" applyAlignment="1" applyProtection="1">
      <alignment horizontal="center"/>
      <protection locked="0"/>
    </xf>
    <xf numFmtId="1" fontId="9" fillId="0" borderId="20" xfId="0" applyNumberFormat="1" applyFont="1" applyBorder="1" applyAlignment="1" applyProtection="1">
      <alignment horizontal="center"/>
      <protection locked="0"/>
    </xf>
    <xf numFmtId="1" fontId="9" fillId="0" borderId="15" xfId="0" applyNumberFormat="1" applyFont="1" applyBorder="1" applyAlignment="1" applyProtection="1">
      <alignment horizontal="center"/>
      <protection locked="0"/>
    </xf>
    <xf numFmtId="0" fontId="13"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9" fontId="18" fillId="2" borderId="18" xfId="0" applyNumberFormat="1" applyFont="1" applyFill="1" applyBorder="1" applyAlignment="1" applyProtection="1">
      <alignment horizontal="center" vertical="center"/>
      <protection locked="0"/>
    </xf>
    <xf numFmtId="9" fontId="18" fillId="2" borderId="19" xfId="0" applyNumberFormat="1" applyFont="1" applyFill="1" applyBorder="1" applyAlignment="1" applyProtection="1">
      <alignment horizontal="center" vertical="center"/>
      <protection locked="0"/>
    </xf>
    <xf numFmtId="9" fontId="18" fillId="2" borderId="13" xfId="0" applyNumberFormat="1" applyFont="1" applyFill="1" applyBorder="1" applyAlignment="1" applyProtection="1">
      <alignment horizontal="center" vertical="center"/>
      <protection locked="0"/>
    </xf>
    <xf numFmtId="0" fontId="37" fillId="0" borderId="22" xfId="0" applyFont="1" applyBorder="1" applyAlignment="1">
      <alignment horizontal="center" vertical="center"/>
    </xf>
    <xf numFmtId="0" fontId="34" fillId="0" borderId="0" xfId="2" applyFont="1" applyBorder="1" applyAlignment="1" applyProtection="1">
      <alignment horizontal="center" vertical="center" wrapText="1"/>
      <protection locked="0"/>
    </xf>
    <xf numFmtId="0" fontId="9" fillId="0" borderId="1" xfId="0" applyFont="1" applyBorder="1" applyAlignment="1" applyProtection="1">
      <protection locked="0"/>
    </xf>
    <xf numFmtId="0" fontId="0" fillId="0" borderId="1" xfId="0" applyBorder="1" applyAlignment="1" applyProtection="1">
      <protection locked="0"/>
    </xf>
    <xf numFmtId="0" fontId="0" fillId="0" borderId="0" xfId="0" applyAlignment="1"/>
    <xf numFmtId="0" fontId="0" fillId="0" borderId="0" xfId="0" applyAlignment="1" applyProtection="1">
      <protection locked="0"/>
    </xf>
    <xf numFmtId="0" fontId="11" fillId="0" borderId="0" xfId="0" applyFont="1" applyAlignment="1" applyProtection="1">
      <protection locked="0"/>
    </xf>
  </cellXfs>
  <cellStyles count="7">
    <cellStyle name="Normal_InvB001" xfId="1" xr:uid="{00000000-0005-0000-0000-000000000000}"/>
    <cellStyle name="Гиперссылка" xfId="2" builtinId="8"/>
    <cellStyle name="Гиперссылка 2" xfId="5" xr:uid="{00000000-0005-0000-0000-000002000000}"/>
    <cellStyle name="Обычный" xfId="0" builtinId="0"/>
    <cellStyle name="Обычный 2" xfId="3" xr:uid="{00000000-0005-0000-0000-000004000000}"/>
    <cellStyle name="Обычный 3" xfId="4" xr:uid="{00000000-0005-0000-0000-000005000000}"/>
    <cellStyle name="Обычный 3 2" xfId="6" xr:uid="{DE51BF3D-5451-4D90-90BD-F3846EA051EE}"/>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sentrumbookstor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sentrumbookstore.com/"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300878</xdr:colOff>
      <xdr:row>0</xdr:row>
      <xdr:rowOff>0</xdr:rowOff>
    </xdr:from>
    <xdr:to>
      <xdr:col>12</xdr:col>
      <xdr:colOff>64658</xdr:colOff>
      <xdr:row>2</xdr:row>
      <xdr:rowOff>384532</xdr:rowOff>
    </xdr:to>
    <xdr:pic>
      <xdr:nvPicPr>
        <xdr:cNvPr id="2" name="Рисунок 1">
          <a:hlinkClick xmlns:r="http://schemas.openxmlformats.org/officeDocument/2006/relationships" r:id="rId1"/>
          <a:extLst>
            <a:ext uri="{FF2B5EF4-FFF2-40B4-BE49-F238E27FC236}">
              <a16:creationId xmlns:a16="http://schemas.microsoft.com/office/drawing/2014/main" id="{93F06C41-7375-44A0-BCA1-173A20D011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15728" y="0"/>
          <a:ext cx="4421505" cy="7845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300878</xdr:colOff>
      <xdr:row>0</xdr:row>
      <xdr:rowOff>0</xdr:rowOff>
    </xdr:from>
    <xdr:to>
      <xdr:col>12</xdr:col>
      <xdr:colOff>64658</xdr:colOff>
      <xdr:row>2</xdr:row>
      <xdr:rowOff>384532</xdr:rowOff>
    </xdr:to>
    <xdr:pic>
      <xdr:nvPicPr>
        <xdr:cNvPr id="2" name="Рисунок 1">
          <a:hlinkClick xmlns:r="http://schemas.openxmlformats.org/officeDocument/2006/relationships" r:id="rId1"/>
          <a:extLst>
            <a:ext uri="{FF2B5EF4-FFF2-40B4-BE49-F238E27FC236}">
              <a16:creationId xmlns:a16="http://schemas.microsoft.com/office/drawing/2014/main" id="{5DA07D77-883C-4ADD-AFAC-0FF60E7A38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19538" y="0"/>
          <a:ext cx="4419600" cy="7883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AppData\Roaming\Microsoft\Excel\XLSTART\PERSONAL.XLSB" TargetMode="External"/><Relationship Id="rId1" Type="http://schemas.microsoft.com/office/2006/relationships/xlExternalLinkPath/xlStartup" Target="PERSONAL.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Сводный_Прайс"/>
      <sheetName val="ColumnMapping"/>
      <sheetName val="Лист1"/>
    </sheetNames>
    <definedNames>
      <definedName name="SENTRUM_USD_CIF_NETTO_RUS"/>
      <definedName name="SENTRUM_USD_PRICE_RUS_2024"/>
    </definedNames>
    <sheetDataSet>
      <sheetData sheetId="0"/>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lena@sentrummarketing.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lena@sentrummarketing.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AC364"/>
  <sheetViews>
    <sheetView tabSelected="1" showWhiteSpace="0" zoomScale="75" zoomScaleNormal="75" zoomScalePageLayoutView="85" workbookViewId="0">
      <selection sqref="A1:R1"/>
    </sheetView>
  </sheetViews>
  <sheetFormatPr defaultColWidth="8.77734375" defaultRowHeight="15.6"/>
  <cols>
    <col min="1" max="1" width="4.6640625" style="3" customWidth="1"/>
    <col min="2" max="2" width="4.44140625" style="87" customWidth="1"/>
    <col min="3" max="3" width="13" style="9" customWidth="1"/>
    <col min="4" max="4" width="9.44140625" style="2" customWidth="1"/>
    <col min="5" max="5" width="13.109375" style="2" customWidth="1"/>
    <col min="6" max="6" width="3.33203125" style="66" customWidth="1"/>
    <col min="7" max="7" width="6.44140625" style="66" customWidth="1"/>
    <col min="8" max="8" width="11.44140625" style="7" customWidth="1"/>
    <col min="9" max="9" width="30.21875" style="7" customWidth="1"/>
    <col min="10" max="10" width="21.77734375" style="7" customWidth="1"/>
    <col min="11" max="11" width="6" style="7" customWidth="1"/>
    <col min="12" max="12" width="9.88671875" style="7" customWidth="1"/>
    <col min="13" max="13" width="13.44140625" style="66" customWidth="1"/>
    <col min="14" max="14" width="14.6640625" style="2" customWidth="1"/>
    <col min="15" max="15" width="14.88671875" style="2" customWidth="1"/>
    <col min="16" max="16" width="21.77734375" style="2" customWidth="1" collapsed="1"/>
    <col min="17" max="17" width="13" style="11" customWidth="1"/>
    <col min="18" max="18" width="10.44140625" style="67" customWidth="1"/>
    <col min="19" max="19" width="12.77734375" style="10" customWidth="1"/>
    <col min="20" max="20" width="7.6640625" style="2" customWidth="1"/>
    <col min="21" max="21" width="14.5546875" style="100" hidden="1" customWidth="1"/>
    <col min="22" max="22" width="14.109375" style="97" hidden="1" customWidth="1"/>
    <col min="23" max="23" width="9.33203125" style="98" hidden="1" customWidth="1"/>
    <col min="24" max="24" width="7.33203125" style="96" hidden="1" customWidth="1"/>
    <col min="25" max="16384" width="8.77734375" style="2"/>
  </cols>
  <sheetData>
    <row r="1" spans="1:29" ht="13.8" customHeight="1">
      <c r="A1" s="131"/>
      <c r="B1" s="132"/>
      <c r="C1" s="132"/>
      <c r="D1" s="132"/>
      <c r="E1" s="132"/>
      <c r="F1" s="132"/>
      <c r="G1" s="132"/>
      <c r="H1" s="132"/>
      <c r="I1" s="132"/>
      <c r="J1" s="132"/>
      <c r="K1" s="132"/>
      <c r="L1" s="132"/>
      <c r="M1" s="132"/>
      <c r="N1" s="132"/>
      <c r="O1" s="132"/>
      <c r="P1" s="132"/>
      <c r="Q1" s="132"/>
      <c r="R1" s="132"/>
      <c r="S1" s="113"/>
      <c r="U1" s="96"/>
    </row>
    <row r="2" spans="1:29" ht="18" customHeight="1">
      <c r="B2" s="114"/>
      <c r="C2" s="4"/>
      <c r="D2" s="133"/>
      <c r="E2" s="133"/>
      <c r="F2" s="133"/>
      <c r="G2" s="133"/>
      <c r="H2" s="133"/>
      <c r="I2" s="133"/>
      <c r="J2" s="133"/>
      <c r="K2" s="133"/>
      <c r="M2" s="133" t="s">
        <v>34</v>
      </c>
      <c r="N2" s="133"/>
      <c r="O2" s="133"/>
      <c r="P2" s="133"/>
      <c r="Q2" s="5"/>
      <c r="R2" s="5"/>
      <c r="S2" s="133"/>
      <c r="T2" s="133"/>
      <c r="U2" s="135"/>
      <c r="V2" s="133"/>
    </row>
    <row r="3" spans="1:29" ht="38.4" customHeight="1">
      <c r="B3" s="115"/>
      <c r="C3" s="4"/>
      <c r="D3" s="4"/>
      <c r="E3" s="4"/>
      <c r="F3" s="6"/>
      <c r="G3" s="4"/>
      <c r="I3" s="4"/>
      <c r="J3" s="4"/>
      <c r="K3" s="4"/>
      <c r="L3" s="4"/>
      <c r="M3" s="4"/>
      <c r="N3" s="4"/>
      <c r="O3" s="4"/>
      <c r="P3" s="4"/>
      <c r="Q3" s="8"/>
      <c r="R3" s="4"/>
      <c r="S3" s="6"/>
      <c r="U3" s="96"/>
    </row>
    <row r="4" spans="1:29" ht="35.4" customHeight="1">
      <c r="A4" s="149" t="s">
        <v>55</v>
      </c>
      <c r="B4" s="149"/>
      <c r="C4" s="149"/>
      <c r="D4" s="149"/>
      <c r="E4" s="149"/>
      <c r="F4" s="149"/>
      <c r="G4" s="149"/>
      <c r="H4" s="149"/>
      <c r="I4" s="149"/>
      <c r="J4" s="149"/>
      <c r="K4" s="149"/>
      <c r="L4" s="149"/>
      <c r="M4" s="149"/>
      <c r="N4" s="149"/>
      <c r="O4" s="149"/>
      <c r="P4" s="149"/>
      <c r="Q4" s="149"/>
      <c r="R4" s="149"/>
      <c r="S4" s="149"/>
      <c r="T4" s="149"/>
      <c r="U4" s="96"/>
    </row>
    <row r="5" spans="1:29" ht="30.6" thickBot="1">
      <c r="A5" s="148" t="s">
        <v>2714</v>
      </c>
      <c r="B5" s="148"/>
      <c r="C5" s="148"/>
      <c r="D5" s="148"/>
      <c r="E5" s="148"/>
      <c r="F5" s="148"/>
      <c r="G5" s="148"/>
      <c r="H5" s="148"/>
      <c r="I5" s="148"/>
      <c r="J5" s="148"/>
      <c r="K5" s="148"/>
      <c r="L5" s="148"/>
      <c r="M5" s="148"/>
      <c r="N5" s="148"/>
      <c r="O5" s="148"/>
      <c r="P5" s="148"/>
      <c r="Q5" s="148"/>
      <c r="R5" s="148"/>
      <c r="S5" s="148"/>
      <c r="T5" s="148"/>
    </row>
    <row r="6" spans="1:29" ht="15.75" customHeight="1" thickBot="1">
      <c r="A6" s="12"/>
      <c r="B6" s="84"/>
      <c r="C6" s="13"/>
      <c r="D6" s="13"/>
      <c r="E6" s="13"/>
      <c r="F6" s="13"/>
      <c r="G6" s="13"/>
      <c r="H6" s="139" t="s">
        <v>2709</v>
      </c>
      <c r="I6" s="140"/>
      <c r="J6" s="140"/>
      <c r="K6" s="140"/>
      <c r="L6" s="141"/>
      <c r="M6" s="13"/>
      <c r="N6" s="14"/>
      <c r="O6" s="14"/>
      <c r="P6" s="76">
        <f>A177</f>
        <v>167</v>
      </c>
      <c r="Q6" s="15" t="s">
        <v>13</v>
      </c>
      <c r="R6" s="79">
        <f>Q_1</f>
        <v>0</v>
      </c>
      <c r="S6" s="70">
        <f>S_1</f>
        <v>0</v>
      </c>
      <c r="T6" s="16"/>
      <c r="U6" s="96"/>
    </row>
    <row r="7" spans="1:29">
      <c r="A7" s="17"/>
      <c r="B7" s="84"/>
      <c r="C7" s="145" t="s">
        <v>33</v>
      </c>
      <c r="D7" s="146"/>
      <c r="E7" s="147"/>
      <c r="F7" s="18"/>
      <c r="G7" s="19"/>
      <c r="H7" s="142"/>
      <c r="I7" s="143"/>
      <c r="J7" s="143"/>
      <c r="K7" s="143"/>
      <c r="L7" s="144"/>
      <c r="M7" s="82">
        <v>0</v>
      </c>
      <c r="N7" s="145" t="s">
        <v>32</v>
      </c>
      <c r="O7" s="146"/>
      <c r="P7" s="77">
        <f>A243</f>
        <v>63</v>
      </c>
      <c r="Q7" s="21" t="s">
        <v>8</v>
      </c>
      <c r="R7" s="80">
        <f>Q_2</f>
        <v>0</v>
      </c>
      <c r="S7" s="71">
        <f>S_2</f>
        <v>0</v>
      </c>
      <c r="T7" s="23"/>
      <c r="U7" s="96"/>
    </row>
    <row r="8" spans="1:29">
      <c r="A8" s="24"/>
      <c r="B8" s="85"/>
      <c r="C8" s="136"/>
      <c r="D8" s="137"/>
      <c r="E8" s="137"/>
      <c r="F8" s="137"/>
      <c r="G8" s="137"/>
      <c r="H8" s="137"/>
      <c r="I8" s="138"/>
      <c r="J8" s="25"/>
      <c r="K8" s="25"/>
      <c r="L8" s="25"/>
      <c r="M8" s="26"/>
      <c r="N8" s="27"/>
      <c r="O8" s="25"/>
      <c r="P8" s="78">
        <f>A362</f>
        <v>116</v>
      </c>
      <c r="Q8" s="28" t="s">
        <v>9</v>
      </c>
      <c r="R8" s="109">
        <f>Q_3</f>
        <v>0</v>
      </c>
      <c r="S8" s="110">
        <f>S_3</f>
        <v>0</v>
      </c>
      <c r="T8" s="29"/>
      <c r="U8" s="96"/>
    </row>
    <row r="9" spans="1:29" customFormat="1" ht="48" customHeight="1">
      <c r="A9" s="30" t="s">
        <v>5</v>
      </c>
      <c r="B9" s="31"/>
      <c r="C9" s="30" t="s">
        <v>12</v>
      </c>
      <c r="D9" s="30" t="s">
        <v>36</v>
      </c>
      <c r="E9" s="30" t="s">
        <v>0</v>
      </c>
      <c r="F9" s="30" t="s">
        <v>23</v>
      </c>
      <c r="G9" s="32" t="s">
        <v>18</v>
      </c>
      <c r="H9" s="30" t="s">
        <v>20</v>
      </c>
      <c r="I9" s="30" t="s">
        <v>21</v>
      </c>
      <c r="J9" s="32" t="s">
        <v>22</v>
      </c>
      <c r="K9" s="30" t="s">
        <v>3</v>
      </c>
      <c r="L9" s="32" t="s">
        <v>1</v>
      </c>
      <c r="M9" s="32" t="s">
        <v>15</v>
      </c>
      <c r="N9" s="30" t="s">
        <v>17</v>
      </c>
      <c r="O9" s="30" t="s">
        <v>2</v>
      </c>
      <c r="P9" s="32" t="s">
        <v>4</v>
      </c>
      <c r="Q9" s="33" t="str">
        <f>IF(Discount=0,"Net Price","Price after "&amp;TEXT(Discount,"0%")&amp;" Discount")</f>
        <v>Net Price</v>
      </c>
      <c r="R9" s="34" t="s">
        <v>48</v>
      </c>
      <c r="S9" s="72" t="s">
        <v>7</v>
      </c>
      <c r="T9" s="30" t="s">
        <v>16</v>
      </c>
      <c r="U9" s="30" t="s">
        <v>12</v>
      </c>
      <c r="V9" s="30" t="s">
        <v>19</v>
      </c>
      <c r="W9" s="30" t="s">
        <v>49</v>
      </c>
      <c r="X9" s="35" t="s">
        <v>38</v>
      </c>
      <c r="AC9" s="152"/>
    </row>
    <row r="10" spans="1:29" customFormat="1" ht="18">
      <c r="A10" s="36" t="s">
        <v>10</v>
      </c>
      <c r="B10" s="37"/>
      <c r="C10" s="38"/>
      <c r="D10" s="36"/>
      <c r="E10" s="36"/>
      <c r="F10" s="39"/>
      <c r="G10" s="40"/>
      <c r="H10" s="36"/>
      <c r="I10" s="36"/>
      <c r="J10" s="36"/>
      <c r="K10" s="36"/>
      <c r="L10" s="36"/>
      <c r="M10" s="41"/>
      <c r="N10" s="36"/>
      <c r="O10" s="36" t="s">
        <v>10</v>
      </c>
      <c r="P10" s="36"/>
      <c r="Q10" s="42"/>
      <c r="R10" s="43">
        <f>SUM(R11:R177)</f>
        <v>0</v>
      </c>
      <c r="S10" s="73">
        <f>SUM(S11:S177)</f>
        <v>0</v>
      </c>
      <c r="T10" s="36"/>
      <c r="U10" s="90"/>
      <c r="V10" s="90"/>
      <c r="W10" s="101"/>
      <c r="X10" s="44"/>
      <c r="AC10" s="152"/>
    </row>
    <row r="11" spans="1:29" customFormat="1">
      <c r="A11" s="45">
        <v>1</v>
      </c>
      <c r="B11" s="83"/>
      <c r="C11" s="46">
        <f t="shared" ref="C11" si="0">HYPERLINK("https://sentrumbookstore.com/catalog/books/"&amp;U11&amp;"/",U11)</f>
        <v>9785171745905</v>
      </c>
      <c r="D11" s="47" t="s">
        <v>30</v>
      </c>
      <c r="E11" s="48" t="s">
        <v>1423</v>
      </c>
      <c r="F11" s="49" t="s">
        <v>6</v>
      </c>
      <c r="G11" s="50">
        <v>416</v>
      </c>
      <c r="H11" s="47" t="s">
        <v>1424</v>
      </c>
      <c r="I11" s="123" t="s">
        <v>1425</v>
      </c>
      <c r="J11" s="47" t="s">
        <v>1426</v>
      </c>
      <c r="K11" s="51">
        <v>2026</v>
      </c>
      <c r="L11" s="47" t="s">
        <v>24</v>
      </c>
      <c r="M11" s="47" t="s">
        <v>620</v>
      </c>
      <c r="N11" s="47" t="s">
        <v>1427</v>
      </c>
      <c r="O11" s="123" t="s">
        <v>1428</v>
      </c>
      <c r="P11" s="47" t="s">
        <v>1429</v>
      </c>
      <c r="Q11" s="81">
        <f t="shared" ref="Q11" si="1">ROUND(W11*(100%-Discount),1)</f>
        <v>50.2</v>
      </c>
      <c r="R11" s="1"/>
      <c r="S11" s="74" t="str">
        <f t="shared" ref="S11" si="2">IF(R11="","",R11*Q11)</f>
        <v/>
      </c>
      <c r="T11" s="52" t="str">
        <f t="shared" ref="T11" si="3">HYPERLINK(V11,"Image")</f>
        <v>Image</v>
      </c>
      <c r="U11" s="103">
        <v>9785171745905</v>
      </c>
      <c r="V11" s="112" t="s">
        <v>1430</v>
      </c>
      <c r="W11" s="105">
        <v>50.2</v>
      </c>
      <c r="X11" s="103">
        <v>406</v>
      </c>
      <c r="AC11" s="152"/>
    </row>
    <row r="12" spans="1:29" customFormat="1">
      <c r="A12" s="45">
        <v>2</v>
      </c>
      <c r="B12" s="83"/>
      <c r="C12" s="46">
        <f t="shared" ref="C12:C73" si="4">HYPERLINK("https://sentrumbookstore.com/catalog/books/"&amp;U12&amp;"/",U12)</f>
        <v>9785171780456</v>
      </c>
      <c r="D12" s="47" t="s">
        <v>30</v>
      </c>
      <c r="E12" s="48" t="s">
        <v>1423</v>
      </c>
      <c r="F12" s="49" t="s">
        <v>6</v>
      </c>
      <c r="G12" s="50">
        <v>224</v>
      </c>
      <c r="H12" s="47" t="s">
        <v>1436</v>
      </c>
      <c r="I12" s="123" t="s">
        <v>1437</v>
      </c>
      <c r="J12" s="47" t="s">
        <v>1438</v>
      </c>
      <c r="K12" s="51">
        <v>2026</v>
      </c>
      <c r="L12" s="47" t="s">
        <v>24</v>
      </c>
      <c r="M12" s="47" t="s">
        <v>1439</v>
      </c>
      <c r="N12" s="47" t="s">
        <v>1440</v>
      </c>
      <c r="O12" s="123" t="s">
        <v>1441</v>
      </c>
      <c r="P12" s="47" t="s">
        <v>1442</v>
      </c>
      <c r="Q12" s="81">
        <f t="shared" ref="Q12:Q74" si="5">ROUND(W12*(100%-Discount),1)</f>
        <v>39.799999999999997</v>
      </c>
      <c r="R12" s="1"/>
      <c r="S12" s="74" t="str">
        <f t="shared" ref="S12:S74" si="6">IF(R12="","",R12*Q12)</f>
        <v/>
      </c>
      <c r="T12" s="52" t="str">
        <f t="shared" ref="T12:T74" si="7">HYPERLINK(V12,"Image")</f>
        <v>Image</v>
      </c>
      <c r="U12" s="103">
        <v>9785171780456</v>
      </c>
      <c r="V12" s="112" t="s">
        <v>1443</v>
      </c>
      <c r="W12" s="105">
        <v>39.799999999999997</v>
      </c>
      <c r="X12" s="103">
        <v>261</v>
      </c>
      <c r="AC12" s="152"/>
    </row>
    <row r="13" spans="1:29" customFormat="1">
      <c r="A13" s="45">
        <v>3</v>
      </c>
      <c r="B13" s="83"/>
      <c r="C13" s="46">
        <f t="shared" si="4"/>
        <v>9785969126749</v>
      </c>
      <c r="D13" s="47" t="s">
        <v>30</v>
      </c>
      <c r="E13" s="48" t="s">
        <v>1423</v>
      </c>
      <c r="F13" s="49" t="s">
        <v>6</v>
      </c>
      <c r="G13" s="50">
        <v>304</v>
      </c>
      <c r="H13" s="47" t="s">
        <v>1444</v>
      </c>
      <c r="I13" s="123" t="s">
        <v>1445</v>
      </c>
      <c r="J13" s="47" t="s">
        <v>1446</v>
      </c>
      <c r="K13" s="51">
        <v>2026</v>
      </c>
      <c r="L13" s="47" t="s">
        <v>1447</v>
      </c>
      <c r="M13" s="47" t="s">
        <v>1448</v>
      </c>
      <c r="N13" s="47" t="s">
        <v>1449</v>
      </c>
      <c r="O13" s="123" t="s">
        <v>1450</v>
      </c>
      <c r="P13" s="47" t="s">
        <v>1451</v>
      </c>
      <c r="Q13" s="81">
        <f t="shared" si="5"/>
        <v>53.8</v>
      </c>
      <c r="R13" s="1"/>
      <c r="S13" s="74" t="str">
        <f t="shared" si="6"/>
        <v/>
      </c>
      <c r="T13" s="52" t="str">
        <f t="shared" si="7"/>
        <v>Image</v>
      </c>
      <c r="U13" s="103">
        <v>9785969126749</v>
      </c>
      <c r="V13" s="112" t="s">
        <v>1452</v>
      </c>
      <c r="W13" s="105">
        <v>53.8</v>
      </c>
      <c r="X13" s="103">
        <v>358</v>
      </c>
      <c r="AC13" s="152"/>
    </row>
    <row r="14" spans="1:29" customFormat="1">
      <c r="A14" s="45">
        <v>4</v>
      </c>
      <c r="B14" s="83"/>
      <c r="C14" s="46">
        <f t="shared" si="4"/>
        <v>9785969126725</v>
      </c>
      <c r="D14" s="47" t="s">
        <v>30</v>
      </c>
      <c r="E14" s="48" t="s">
        <v>1423</v>
      </c>
      <c r="F14" s="49" t="s">
        <v>6</v>
      </c>
      <c r="G14" s="50">
        <v>512</v>
      </c>
      <c r="H14" s="47" t="s">
        <v>1444</v>
      </c>
      <c r="I14" s="123" t="s">
        <v>1453</v>
      </c>
      <c r="J14" s="47" t="s">
        <v>1454</v>
      </c>
      <c r="K14" s="51">
        <v>2026</v>
      </c>
      <c r="L14" s="47" t="s">
        <v>1447</v>
      </c>
      <c r="M14" s="47" t="s">
        <v>1448</v>
      </c>
      <c r="N14" s="47" t="s">
        <v>1449</v>
      </c>
      <c r="O14" s="123" t="s">
        <v>1455</v>
      </c>
      <c r="P14" s="47" t="s">
        <v>1456</v>
      </c>
      <c r="Q14" s="81">
        <f t="shared" si="5"/>
        <v>64.2</v>
      </c>
      <c r="R14" s="1"/>
      <c r="S14" s="74" t="str">
        <f t="shared" si="6"/>
        <v/>
      </c>
      <c r="T14" s="52" t="str">
        <f t="shared" si="7"/>
        <v>Image</v>
      </c>
      <c r="U14" s="103">
        <v>9785969126725</v>
      </c>
      <c r="V14" s="112" t="s">
        <v>1457</v>
      </c>
      <c r="W14" s="125">
        <v>64.2</v>
      </c>
      <c r="X14" s="103">
        <v>537</v>
      </c>
      <c r="AC14" s="152"/>
    </row>
    <row r="15" spans="1:29" customFormat="1">
      <c r="A15" s="45">
        <v>5</v>
      </c>
      <c r="B15" s="83"/>
      <c r="C15" s="46">
        <f t="shared" si="4"/>
        <v>9785969126732</v>
      </c>
      <c r="D15" s="47" t="s">
        <v>30</v>
      </c>
      <c r="E15" s="48" t="s">
        <v>1423</v>
      </c>
      <c r="F15" s="49" t="s">
        <v>6</v>
      </c>
      <c r="G15" s="50">
        <v>320</v>
      </c>
      <c r="H15" s="47" t="s">
        <v>1444</v>
      </c>
      <c r="I15" s="123" t="s">
        <v>1458</v>
      </c>
      <c r="J15" s="47" t="s">
        <v>1459</v>
      </c>
      <c r="K15" s="51">
        <v>2026</v>
      </c>
      <c r="L15" s="47" t="s">
        <v>1447</v>
      </c>
      <c r="M15" s="47" t="s">
        <v>1448</v>
      </c>
      <c r="N15" s="47" t="s">
        <v>1449</v>
      </c>
      <c r="O15" s="123" t="s">
        <v>1460</v>
      </c>
      <c r="P15" s="47" t="s">
        <v>1461</v>
      </c>
      <c r="Q15" s="81">
        <f t="shared" si="5"/>
        <v>55.7</v>
      </c>
      <c r="R15" s="1"/>
      <c r="S15" s="74" t="str">
        <f t="shared" si="6"/>
        <v/>
      </c>
      <c r="T15" s="52" t="str">
        <f t="shared" si="7"/>
        <v>Image</v>
      </c>
      <c r="U15" s="103">
        <v>9785969126732</v>
      </c>
      <c r="V15" s="112" t="s">
        <v>1462</v>
      </c>
      <c r="W15" s="105">
        <v>55.7</v>
      </c>
      <c r="X15" s="103">
        <v>372</v>
      </c>
      <c r="AC15" s="152"/>
    </row>
    <row r="16" spans="1:29" customFormat="1">
      <c r="A16" s="45">
        <v>6</v>
      </c>
      <c r="B16" s="83"/>
      <c r="C16" s="46">
        <f t="shared" si="4"/>
        <v>9785389293694</v>
      </c>
      <c r="D16" s="47" t="s">
        <v>30</v>
      </c>
      <c r="E16" s="48" t="s">
        <v>1423</v>
      </c>
      <c r="F16" s="49" t="s">
        <v>6</v>
      </c>
      <c r="G16" s="50">
        <v>544</v>
      </c>
      <c r="H16" s="47" t="s">
        <v>1463</v>
      </c>
      <c r="I16" s="123" t="s">
        <v>1464</v>
      </c>
      <c r="J16" s="47" t="s">
        <v>1465</v>
      </c>
      <c r="K16" s="51">
        <v>2026</v>
      </c>
      <c r="L16" s="47" t="s">
        <v>216</v>
      </c>
      <c r="M16" s="47" t="s">
        <v>1466</v>
      </c>
      <c r="N16" s="47" t="s">
        <v>1467</v>
      </c>
      <c r="O16" s="123" t="s">
        <v>1468</v>
      </c>
      <c r="P16" s="47" t="s">
        <v>1469</v>
      </c>
      <c r="Q16" s="81">
        <f t="shared" si="5"/>
        <v>63.4</v>
      </c>
      <c r="R16" s="1"/>
      <c r="S16" s="74" t="str">
        <f t="shared" si="6"/>
        <v/>
      </c>
      <c r="T16" s="52" t="str">
        <f t="shared" si="7"/>
        <v>Image</v>
      </c>
      <c r="U16" s="103">
        <v>9785389293694</v>
      </c>
      <c r="V16" s="112" t="s">
        <v>1470</v>
      </c>
      <c r="W16" s="125">
        <v>63.4</v>
      </c>
      <c r="X16" s="103">
        <v>714</v>
      </c>
      <c r="AC16" s="152"/>
    </row>
    <row r="17" spans="1:29" customFormat="1">
      <c r="A17" s="45">
        <v>7</v>
      </c>
      <c r="B17" s="83"/>
      <c r="C17" s="46">
        <f t="shared" si="4"/>
        <v>9785171779252</v>
      </c>
      <c r="D17" s="47" t="s">
        <v>30</v>
      </c>
      <c r="E17" s="48" t="s">
        <v>1423</v>
      </c>
      <c r="F17" s="49" t="s">
        <v>6</v>
      </c>
      <c r="G17" s="50">
        <v>208</v>
      </c>
      <c r="H17" s="47" t="s">
        <v>1471</v>
      </c>
      <c r="I17" s="123" t="s">
        <v>1472</v>
      </c>
      <c r="J17" s="47" t="s">
        <v>1473</v>
      </c>
      <c r="K17" s="51">
        <v>2026</v>
      </c>
      <c r="L17" s="47" t="s">
        <v>24</v>
      </c>
      <c r="M17" s="47" t="s">
        <v>1474</v>
      </c>
      <c r="N17" s="47" t="s">
        <v>1475</v>
      </c>
      <c r="O17" s="123" t="s">
        <v>1476</v>
      </c>
      <c r="P17" s="47" t="s">
        <v>1477</v>
      </c>
      <c r="Q17" s="81">
        <f t="shared" si="5"/>
        <v>49.3</v>
      </c>
      <c r="R17" s="1"/>
      <c r="S17" s="74" t="str">
        <f t="shared" si="6"/>
        <v/>
      </c>
      <c r="T17" s="52" t="str">
        <f t="shared" si="7"/>
        <v>Image</v>
      </c>
      <c r="U17" s="103">
        <v>9785171779252</v>
      </c>
      <c r="V17" s="112" t="s">
        <v>1478</v>
      </c>
      <c r="W17" s="105">
        <v>49.3</v>
      </c>
      <c r="X17" s="103">
        <v>344</v>
      </c>
      <c r="AC17" s="152"/>
    </row>
    <row r="18" spans="1:29" customFormat="1">
      <c r="A18" s="45">
        <v>8</v>
      </c>
      <c r="B18" s="83"/>
      <c r="C18" s="46">
        <f t="shared" si="4"/>
        <v>9785389318731</v>
      </c>
      <c r="D18" s="47" t="s">
        <v>30</v>
      </c>
      <c r="E18" s="48" t="s">
        <v>1423</v>
      </c>
      <c r="F18" s="49" t="s">
        <v>6</v>
      </c>
      <c r="G18" s="50">
        <v>640</v>
      </c>
      <c r="H18" s="47" t="s">
        <v>1479</v>
      </c>
      <c r="I18" s="123" t="s">
        <v>1480</v>
      </c>
      <c r="J18" s="47" t="s">
        <v>1481</v>
      </c>
      <c r="K18" s="51">
        <v>2026</v>
      </c>
      <c r="L18" s="47" t="s">
        <v>216</v>
      </c>
      <c r="M18" s="47" t="s">
        <v>1466</v>
      </c>
      <c r="N18" s="47" t="s">
        <v>1482</v>
      </c>
      <c r="O18" s="123" t="s">
        <v>1483</v>
      </c>
      <c r="P18" s="47" t="s">
        <v>1484</v>
      </c>
      <c r="Q18" s="81">
        <f t="shared" si="5"/>
        <v>67.7</v>
      </c>
      <c r="R18" s="1"/>
      <c r="S18" s="74" t="str">
        <f t="shared" si="6"/>
        <v/>
      </c>
      <c r="T18" s="52" t="str">
        <f t="shared" si="7"/>
        <v>Image</v>
      </c>
      <c r="U18" s="103">
        <v>9785389318731</v>
      </c>
      <c r="V18" s="112" t="s">
        <v>1485</v>
      </c>
      <c r="W18" s="128">
        <v>67.7</v>
      </c>
      <c r="X18" s="103">
        <v>812</v>
      </c>
      <c r="AC18" s="152"/>
    </row>
    <row r="19" spans="1:29" customFormat="1">
      <c r="A19" s="45">
        <v>9</v>
      </c>
      <c r="B19" s="83"/>
      <c r="C19" s="46">
        <f t="shared" si="4"/>
        <v>9785171721831</v>
      </c>
      <c r="D19" s="47" t="s">
        <v>30</v>
      </c>
      <c r="E19" s="48" t="s">
        <v>1423</v>
      </c>
      <c r="F19" s="49" t="s">
        <v>6</v>
      </c>
      <c r="G19" s="50">
        <v>256</v>
      </c>
      <c r="H19" s="47" t="s">
        <v>1486</v>
      </c>
      <c r="I19" s="123" t="s">
        <v>1487</v>
      </c>
      <c r="J19" s="47" t="s">
        <v>1488</v>
      </c>
      <c r="K19" s="51">
        <v>2026</v>
      </c>
      <c r="L19" s="47" t="s">
        <v>24</v>
      </c>
      <c r="M19" s="47" t="s">
        <v>1489</v>
      </c>
      <c r="N19" s="47" t="s">
        <v>1490</v>
      </c>
      <c r="O19" s="123" t="s">
        <v>1491</v>
      </c>
      <c r="P19" s="47" t="s">
        <v>1492</v>
      </c>
      <c r="Q19" s="81">
        <f t="shared" si="5"/>
        <v>44.7</v>
      </c>
      <c r="R19" s="1"/>
      <c r="S19" s="74" t="str">
        <f t="shared" si="6"/>
        <v/>
      </c>
      <c r="T19" s="52" t="str">
        <f t="shared" si="7"/>
        <v>Image</v>
      </c>
      <c r="U19" s="103">
        <v>9785171721831</v>
      </c>
      <c r="V19" s="112" t="s">
        <v>1493</v>
      </c>
      <c r="W19" s="105">
        <v>44.7</v>
      </c>
      <c r="X19" s="103">
        <v>295</v>
      </c>
      <c r="AC19" s="152"/>
    </row>
    <row r="20" spans="1:29" customFormat="1">
      <c r="A20" s="45">
        <v>10</v>
      </c>
      <c r="B20" s="83" t="s">
        <v>2712</v>
      </c>
      <c r="C20" s="46">
        <f t="shared" si="4"/>
        <v>9785389307896</v>
      </c>
      <c r="D20" s="47" t="s">
        <v>30</v>
      </c>
      <c r="E20" s="48" t="s">
        <v>1423</v>
      </c>
      <c r="F20" s="49" t="s">
        <v>6</v>
      </c>
      <c r="G20" s="50">
        <v>544</v>
      </c>
      <c r="H20" s="47" t="s">
        <v>1494</v>
      </c>
      <c r="I20" s="123" t="s">
        <v>1495</v>
      </c>
      <c r="J20" s="47" t="s">
        <v>1496</v>
      </c>
      <c r="K20" s="51">
        <v>2026</v>
      </c>
      <c r="L20" s="47" t="s">
        <v>216</v>
      </c>
      <c r="M20" s="47" t="s">
        <v>1497</v>
      </c>
      <c r="N20" s="47" t="s">
        <v>1498</v>
      </c>
      <c r="O20" s="123" t="s">
        <v>1499</v>
      </c>
      <c r="P20" s="47" t="s">
        <v>1500</v>
      </c>
      <c r="Q20" s="81">
        <f t="shared" si="5"/>
        <v>61.2</v>
      </c>
      <c r="R20" s="1"/>
      <c r="S20" s="74" t="str">
        <f t="shared" si="6"/>
        <v/>
      </c>
      <c r="T20" s="52" t="str">
        <f t="shared" si="7"/>
        <v>Image</v>
      </c>
      <c r="U20" s="103">
        <v>9785389307896</v>
      </c>
      <c r="V20" s="112" t="s">
        <v>1501</v>
      </c>
      <c r="W20" s="125">
        <v>61.2</v>
      </c>
      <c r="X20" s="103">
        <v>626</v>
      </c>
      <c r="AC20" s="152"/>
    </row>
    <row r="21" spans="1:29" customFormat="1">
      <c r="A21" s="45">
        <v>11</v>
      </c>
      <c r="B21" s="83" t="s">
        <v>2712</v>
      </c>
      <c r="C21" s="46">
        <f t="shared" si="4"/>
        <v>9785389307940</v>
      </c>
      <c r="D21" s="47" t="s">
        <v>30</v>
      </c>
      <c r="E21" s="48" t="s">
        <v>1423</v>
      </c>
      <c r="F21" s="49" t="s">
        <v>6</v>
      </c>
      <c r="G21" s="50">
        <v>736</v>
      </c>
      <c r="H21" s="47" t="s">
        <v>1494</v>
      </c>
      <c r="I21" s="123" t="s">
        <v>1502</v>
      </c>
      <c r="J21" s="47" t="s">
        <v>1503</v>
      </c>
      <c r="K21" s="51">
        <v>2026</v>
      </c>
      <c r="L21" s="47" t="s">
        <v>216</v>
      </c>
      <c r="M21" s="47" t="s">
        <v>1497</v>
      </c>
      <c r="N21" s="47" t="s">
        <v>1498</v>
      </c>
      <c r="O21" s="123" t="s">
        <v>1504</v>
      </c>
      <c r="P21" s="47" t="s">
        <v>1505</v>
      </c>
      <c r="Q21" s="81">
        <f t="shared" si="5"/>
        <v>65.8</v>
      </c>
      <c r="R21" s="1"/>
      <c r="S21" s="74" t="str">
        <f t="shared" si="6"/>
        <v/>
      </c>
      <c r="T21" s="52" t="str">
        <f t="shared" si="7"/>
        <v>Image</v>
      </c>
      <c r="U21" s="103">
        <v>9785389307940</v>
      </c>
      <c r="V21" s="112" t="s">
        <v>1506</v>
      </c>
      <c r="W21" s="128">
        <v>65.8</v>
      </c>
      <c r="X21" s="103">
        <v>827</v>
      </c>
      <c r="AC21" s="152"/>
    </row>
    <row r="22" spans="1:29" customFormat="1">
      <c r="A22" s="45">
        <v>12</v>
      </c>
      <c r="B22" s="83"/>
      <c r="C22" s="46">
        <f t="shared" si="4"/>
        <v>9785171793197</v>
      </c>
      <c r="D22" s="47" t="s">
        <v>30</v>
      </c>
      <c r="E22" s="48" t="s">
        <v>1423</v>
      </c>
      <c r="F22" s="49" t="s">
        <v>6</v>
      </c>
      <c r="G22" s="50">
        <v>576</v>
      </c>
      <c r="H22" s="47" t="s">
        <v>1507</v>
      </c>
      <c r="I22" s="123" t="s">
        <v>1508</v>
      </c>
      <c r="J22" s="47" t="s">
        <v>1509</v>
      </c>
      <c r="K22" s="51">
        <v>2026</v>
      </c>
      <c r="L22" s="47" t="s">
        <v>24</v>
      </c>
      <c r="M22" s="47" t="s">
        <v>1510</v>
      </c>
      <c r="N22" s="47" t="s">
        <v>1511</v>
      </c>
      <c r="O22" s="123" t="s">
        <v>1512</v>
      </c>
      <c r="P22" s="47" t="s">
        <v>1513</v>
      </c>
      <c r="Q22" s="81">
        <f t="shared" si="5"/>
        <v>66.5</v>
      </c>
      <c r="R22" s="1"/>
      <c r="S22" s="74" t="str">
        <f t="shared" si="6"/>
        <v/>
      </c>
      <c r="T22" s="52" t="str">
        <f t="shared" si="7"/>
        <v>Image</v>
      </c>
      <c r="U22" s="103">
        <v>9785171793197</v>
      </c>
      <c r="V22" s="112" t="s">
        <v>1514</v>
      </c>
      <c r="W22" s="125">
        <v>66.5</v>
      </c>
      <c r="X22" s="103">
        <v>615</v>
      </c>
      <c r="AC22" s="152"/>
    </row>
    <row r="23" spans="1:29" customFormat="1">
      <c r="A23" s="45">
        <v>13</v>
      </c>
      <c r="B23" s="83"/>
      <c r="C23" s="46">
        <f t="shared" si="4"/>
        <v>9785389314306</v>
      </c>
      <c r="D23" s="47" t="s">
        <v>30</v>
      </c>
      <c r="E23" s="48" t="s">
        <v>1423</v>
      </c>
      <c r="F23" s="49" t="s">
        <v>6</v>
      </c>
      <c r="G23" s="50">
        <v>416</v>
      </c>
      <c r="H23" s="47" t="s">
        <v>1515</v>
      </c>
      <c r="I23" s="123" t="s">
        <v>1516</v>
      </c>
      <c r="J23" s="47" t="s">
        <v>1517</v>
      </c>
      <c r="K23" s="51">
        <v>2026</v>
      </c>
      <c r="L23" s="47" t="s">
        <v>216</v>
      </c>
      <c r="M23" s="47" t="s">
        <v>1518</v>
      </c>
      <c r="N23" s="47" t="s">
        <v>1519</v>
      </c>
      <c r="O23" s="123" t="s">
        <v>1520</v>
      </c>
      <c r="P23" s="47" t="s">
        <v>1521</v>
      </c>
      <c r="Q23" s="81">
        <f t="shared" si="5"/>
        <v>46.7</v>
      </c>
      <c r="R23" s="1"/>
      <c r="S23" s="74" t="str">
        <f t="shared" si="6"/>
        <v/>
      </c>
      <c r="T23" s="52" t="str">
        <f t="shared" si="7"/>
        <v>Image</v>
      </c>
      <c r="U23" s="103">
        <v>9785389314306</v>
      </c>
      <c r="V23" s="112" t="s">
        <v>1522</v>
      </c>
      <c r="W23" s="105">
        <v>46.7</v>
      </c>
      <c r="X23" s="103">
        <v>397</v>
      </c>
      <c r="AC23" s="152"/>
    </row>
    <row r="24" spans="1:29" customFormat="1">
      <c r="A24" s="45">
        <v>14</v>
      </c>
      <c r="B24" s="83"/>
      <c r="C24" s="46">
        <f t="shared" si="4"/>
        <v>9785389327740</v>
      </c>
      <c r="D24" s="47" t="s">
        <v>30</v>
      </c>
      <c r="E24" s="48" t="s">
        <v>1423</v>
      </c>
      <c r="F24" s="49" t="s">
        <v>6</v>
      </c>
      <c r="G24" s="50">
        <v>640</v>
      </c>
      <c r="H24" s="47" t="s">
        <v>1523</v>
      </c>
      <c r="I24" s="123" t="s">
        <v>1524</v>
      </c>
      <c r="J24" s="47" t="s">
        <v>1525</v>
      </c>
      <c r="K24" s="51">
        <v>2026</v>
      </c>
      <c r="L24" s="47" t="s">
        <v>1526</v>
      </c>
      <c r="M24" s="47" t="s">
        <v>1527</v>
      </c>
      <c r="N24" s="47" t="s">
        <v>1528</v>
      </c>
      <c r="O24" s="123" t="s">
        <v>1529</v>
      </c>
      <c r="P24" s="47" t="s">
        <v>1530</v>
      </c>
      <c r="Q24" s="81">
        <f t="shared" si="5"/>
        <v>62.9</v>
      </c>
      <c r="R24" s="1"/>
      <c r="S24" s="74" t="str">
        <f t="shared" si="6"/>
        <v/>
      </c>
      <c r="T24" s="52" t="str">
        <f t="shared" si="7"/>
        <v>Image</v>
      </c>
      <c r="U24" s="103">
        <v>9785389327740</v>
      </c>
      <c r="V24" s="112" t="s">
        <v>1531</v>
      </c>
      <c r="W24" s="105">
        <v>62.9</v>
      </c>
      <c r="X24" s="103">
        <v>575</v>
      </c>
      <c r="AC24" s="152"/>
    </row>
    <row r="25" spans="1:29" customFormat="1">
      <c r="A25" s="45">
        <v>15</v>
      </c>
      <c r="B25" s="83"/>
      <c r="C25" s="46">
        <f t="shared" si="4"/>
        <v>9785171778187</v>
      </c>
      <c r="D25" s="47" t="s">
        <v>30</v>
      </c>
      <c r="E25" s="48" t="s">
        <v>1423</v>
      </c>
      <c r="F25" s="49" t="s">
        <v>6</v>
      </c>
      <c r="G25" s="50">
        <v>224</v>
      </c>
      <c r="H25" s="47" t="s">
        <v>1532</v>
      </c>
      <c r="I25" s="123" t="s">
        <v>1533</v>
      </c>
      <c r="J25" s="47" t="s">
        <v>1534</v>
      </c>
      <c r="K25" s="51">
        <v>2026</v>
      </c>
      <c r="L25" s="47" t="s">
        <v>24</v>
      </c>
      <c r="M25" s="47" t="s">
        <v>1489</v>
      </c>
      <c r="N25" s="47" t="s">
        <v>1535</v>
      </c>
      <c r="O25" s="123" t="s">
        <v>1536</v>
      </c>
      <c r="P25" s="47" t="s">
        <v>1537</v>
      </c>
      <c r="Q25" s="81">
        <f t="shared" si="5"/>
        <v>40.299999999999997</v>
      </c>
      <c r="R25" s="1"/>
      <c r="S25" s="74" t="str">
        <f t="shared" si="6"/>
        <v/>
      </c>
      <c r="T25" s="52" t="str">
        <f t="shared" si="7"/>
        <v>Image</v>
      </c>
      <c r="U25" s="103">
        <v>9785171778187</v>
      </c>
      <c r="V25" s="112" t="s">
        <v>1538</v>
      </c>
      <c r="W25" s="105">
        <v>40.299999999999997</v>
      </c>
      <c r="X25" s="103">
        <v>269</v>
      </c>
      <c r="AC25" s="152"/>
    </row>
    <row r="26" spans="1:29" customFormat="1">
      <c r="A26" s="45">
        <v>16</v>
      </c>
      <c r="B26" s="83"/>
      <c r="C26" s="46">
        <f t="shared" si="4"/>
        <v>9785171860967</v>
      </c>
      <c r="D26" s="47" t="s">
        <v>30</v>
      </c>
      <c r="E26" s="48" t="s">
        <v>1423</v>
      </c>
      <c r="F26" s="49" t="s">
        <v>6</v>
      </c>
      <c r="G26" s="50">
        <v>416</v>
      </c>
      <c r="H26" s="47" t="s">
        <v>1539</v>
      </c>
      <c r="I26" s="123" t="s">
        <v>1540</v>
      </c>
      <c r="J26" s="47" t="s">
        <v>1541</v>
      </c>
      <c r="K26" s="51">
        <v>2026</v>
      </c>
      <c r="L26" s="47" t="s">
        <v>24</v>
      </c>
      <c r="M26" s="47" t="s">
        <v>1542</v>
      </c>
      <c r="N26" s="47" t="s">
        <v>1543</v>
      </c>
      <c r="O26" s="123" t="s">
        <v>1544</v>
      </c>
      <c r="P26" s="47" t="s">
        <v>1545</v>
      </c>
      <c r="Q26" s="81">
        <f t="shared" si="5"/>
        <v>55.5</v>
      </c>
      <c r="R26" s="1"/>
      <c r="S26" s="74" t="str">
        <f t="shared" si="6"/>
        <v/>
      </c>
      <c r="T26" s="52" t="str">
        <f t="shared" si="7"/>
        <v>Image</v>
      </c>
      <c r="U26" s="103">
        <v>9785171860967</v>
      </c>
      <c r="V26" s="112" t="s">
        <v>1546</v>
      </c>
      <c r="W26" s="105">
        <v>55.5</v>
      </c>
      <c r="X26" s="103">
        <v>445</v>
      </c>
      <c r="AC26" s="152"/>
    </row>
    <row r="27" spans="1:29" customFormat="1">
      <c r="A27" s="45">
        <v>17</v>
      </c>
      <c r="B27" s="83"/>
      <c r="C27" s="46">
        <f t="shared" si="4"/>
        <v>9785042468742</v>
      </c>
      <c r="D27" s="47" t="s">
        <v>30</v>
      </c>
      <c r="E27" s="48" t="s">
        <v>1423</v>
      </c>
      <c r="F27" s="49" t="s">
        <v>6</v>
      </c>
      <c r="G27" s="50">
        <v>320</v>
      </c>
      <c r="H27" s="47" t="s">
        <v>1547</v>
      </c>
      <c r="I27" s="123" t="s">
        <v>1548</v>
      </c>
      <c r="J27" s="47" t="s">
        <v>1549</v>
      </c>
      <c r="K27" s="51">
        <v>2026</v>
      </c>
      <c r="L27" s="47" t="s">
        <v>25</v>
      </c>
      <c r="M27" s="47" t="s">
        <v>1550</v>
      </c>
      <c r="N27" s="47" t="s">
        <v>1551</v>
      </c>
      <c r="O27" s="123" t="s">
        <v>1552</v>
      </c>
      <c r="P27" s="47" t="s">
        <v>1553</v>
      </c>
      <c r="Q27" s="81">
        <f t="shared" si="5"/>
        <v>37.4</v>
      </c>
      <c r="R27" s="1"/>
      <c r="S27" s="74" t="str">
        <f t="shared" si="6"/>
        <v/>
      </c>
      <c r="T27" s="52" t="str">
        <f t="shared" si="7"/>
        <v>Image</v>
      </c>
      <c r="U27" s="103">
        <v>9785042468742</v>
      </c>
      <c r="V27" s="112" t="s">
        <v>1554</v>
      </c>
      <c r="W27" s="105">
        <v>37.4</v>
      </c>
      <c r="X27" s="103">
        <v>317</v>
      </c>
      <c r="AC27" s="152"/>
    </row>
    <row r="28" spans="1:29" customFormat="1">
      <c r="A28" s="45">
        <v>18</v>
      </c>
      <c r="B28" s="83"/>
      <c r="C28" s="46">
        <f t="shared" si="4"/>
        <v>9785171879082</v>
      </c>
      <c r="D28" s="47" t="s">
        <v>30</v>
      </c>
      <c r="E28" s="48" t="s">
        <v>1423</v>
      </c>
      <c r="F28" s="49" t="s">
        <v>6</v>
      </c>
      <c r="G28" s="50">
        <v>608</v>
      </c>
      <c r="H28" s="47" t="s">
        <v>1555</v>
      </c>
      <c r="I28" s="123" t="s">
        <v>1556</v>
      </c>
      <c r="J28" s="47" t="s">
        <v>1557</v>
      </c>
      <c r="K28" s="51">
        <v>2026</v>
      </c>
      <c r="L28" s="47" t="s">
        <v>24</v>
      </c>
      <c r="M28" s="47" t="s">
        <v>1558</v>
      </c>
      <c r="N28" s="47" t="s">
        <v>1559</v>
      </c>
      <c r="O28" s="123" t="s">
        <v>1560</v>
      </c>
      <c r="P28" s="47" t="s">
        <v>1561</v>
      </c>
      <c r="Q28" s="81">
        <f t="shared" si="5"/>
        <v>47.9</v>
      </c>
      <c r="R28" s="1"/>
      <c r="S28" s="74" t="str">
        <f t="shared" si="6"/>
        <v/>
      </c>
      <c r="T28" s="52" t="str">
        <f t="shared" si="7"/>
        <v>Image</v>
      </c>
      <c r="U28" s="103">
        <v>9785171879082</v>
      </c>
      <c r="V28" s="112" t="s">
        <v>1562</v>
      </c>
      <c r="W28" s="105">
        <v>47.9</v>
      </c>
      <c r="X28" s="103">
        <v>437</v>
      </c>
      <c r="AC28" s="152"/>
    </row>
    <row r="29" spans="1:29" customFormat="1">
      <c r="A29" s="45">
        <v>19</v>
      </c>
      <c r="B29" s="83"/>
      <c r="C29" s="46">
        <f t="shared" si="4"/>
        <v>9785171839390</v>
      </c>
      <c r="D29" s="47" t="s">
        <v>30</v>
      </c>
      <c r="E29" s="48" t="s">
        <v>1423</v>
      </c>
      <c r="F29" s="49" t="s">
        <v>6</v>
      </c>
      <c r="G29" s="50">
        <v>768</v>
      </c>
      <c r="H29" s="47" t="s">
        <v>1555</v>
      </c>
      <c r="I29" s="123" t="s">
        <v>1563</v>
      </c>
      <c r="J29" s="47" t="s">
        <v>1564</v>
      </c>
      <c r="K29" s="51">
        <v>2026</v>
      </c>
      <c r="L29" s="47" t="s">
        <v>24</v>
      </c>
      <c r="M29" s="47" t="s">
        <v>1565</v>
      </c>
      <c r="N29" s="47" t="s">
        <v>1559</v>
      </c>
      <c r="O29" s="123" t="s">
        <v>1566</v>
      </c>
      <c r="P29" s="47" t="s">
        <v>1567</v>
      </c>
      <c r="Q29" s="81">
        <f t="shared" si="5"/>
        <v>65.3</v>
      </c>
      <c r="R29" s="1"/>
      <c r="S29" s="74" t="str">
        <f t="shared" si="6"/>
        <v/>
      </c>
      <c r="T29" s="52" t="str">
        <f t="shared" si="7"/>
        <v>Image</v>
      </c>
      <c r="U29" s="103">
        <v>9785171839390</v>
      </c>
      <c r="V29" s="112" t="s">
        <v>1568</v>
      </c>
      <c r="W29" s="125">
        <v>65.3</v>
      </c>
      <c r="X29" s="103">
        <v>701</v>
      </c>
      <c r="AC29" s="152"/>
    </row>
    <row r="30" spans="1:29" customFormat="1">
      <c r="A30" s="45">
        <v>20</v>
      </c>
      <c r="B30" s="83"/>
      <c r="C30" s="46">
        <f t="shared" si="4"/>
        <v>9785171868147</v>
      </c>
      <c r="D30" s="47" t="s">
        <v>30</v>
      </c>
      <c r="E30" s="48" t="s">
        <v>1423</v>
      </c>
      <c r="F30" s="49" t="s">
        <v>6</v>
      </c>
      <c r="G30" s="50">
        <v>320</v>
      </c>
      <c r="H30" s="47" t="s">
        <v>1569</v>
      </c>
      <c r="I30" s="123" t="s">
        <v>1570</v>
      </c>
      <c r="J30" s="47" t="s">
        <v>1571</v>
      </c>
      <c r="K30" s="51">
        <v>2026</v>
      </c>
      <c r="L30" s="47" t="s">
        <v>24</v>
      </c>
      <c r="M30" s="47" t="s">
        <v>1572</v>
      </c>
      <c r="N30" s="47" t="s">
        <v>1573</v>
      </c>
      <c r="O30" s="123" t="s">
        <v>1574</v>
      </c>
      <c r="P30" s="47" t="s">
        <v>1575</v>
      </c>
      <c r="Q30" s="81">
        <f t="shared" si="5"/>
        <v>41.5</v>
      </c>
      <c r="R30" s="1"/>
      <c r="S30" s="74" t="str">
        <f t="shared" si="6"/>
        <v/>
      </c>
      <c r="T30" s="52" t="str">
        <f t="shared" si="7"/>
        <v>Image</v>
      </c>
      <c r="U30" s="103">
        <v>9785171868147</v>
      </c>
      <c r="V30" s="112" t="s">
        <v>1576</v>
      </c>
      <c r="W30" s="105">
        <v>41.5</v>
      </c>
      <c r="X30" s="103">
        <v>333</v>
      </c>
      <c r="AC30" s="152"/>
    </row>
    <row r="31" spans="1:29" customFormat="1">
      <c r="A31" s="45">
        <v>21</v>
      </c>
      <c r="B31" s="83"/>
      <c r="C31" s="46">
        <f t="shared" si="4"/>
        <v>9785171882334</v>
      </c>
      <c r="D31" s="47" t="s">
        <v>1577</v>
      </c>
      <c r="E31" s="48" t="s">
        <v>1423</v>
      </c>
      <c r="F31" s="49" t="s">
        <v>6</v>
      </c>
      <c r="G31" s="50">
        <v>704</v>
      </c>
      <c r="H31" s="47" t="s">
        <v>1578</v>
      </c>
      <c r="I31" s="123" t="s">
        <v>1579</v>
      </c>
      <c r="J31" s="47" t="s">
        <v>1580</v>
      </c>
      <c r="K31" s="51">
        <v>2026</v>
      </c>
      <c r="L31" s="47" t="s">
        <v>24</v>
      </c>
      <c r="M31" s="47" t="s">
        <v>1565</v>
      </c>
      <c r="N31" s="47" t="s">
        <v>1581</v>
      </c>
      <c r="O31" s="123" t="s">
        <v>1582</v>
      </c>
      <c r="P31" s="47" t="s">
        <v>2716</v>
      </c>
      <c r="Q31" s="81">
        <f t="shared" si="5"/>
        <v>67.400000000000006</v>
      </c>
      <c r="R31" s="1"/>
      <c r="S31" s="74" t="str">
        <f t="shared" si="6"/>
        <v/>
      </c>
      <c r="T31" s="52" t="str">
        <f t="shared" si="7"/>
        <v>Image</v>
      </c>
      <c r="U31" s="103">
        <v>9785171882334</v>
      </c>
      <c r="V31" s="112" t="s">
        <v>1584</v>
      </c>
      <c r="W31" s="105">
        <v>67.400000000000006</v>
      </c>
      <c r="X31" s="103">
        <v>637</v>
      </c>
      <c r="AC31" s="152"/>
    </row>
    <row r="32" spans="1:29" customFormat="1">
      <c r="A32" s="45">
        <v>22</v>
      </c>
      <c r="B32" s="83"/>
      <c r="C32" s="46">
        <f t="shared" si="4"/>
        <v>9785002694907</v>
      </c>
      <c r="D32" s="47" t="s">
        <v>30</v>
      </c>
      <c r="E32" s="48" t="s">
        <v>1423</v>
      </c>
      <c r="F32" s="49" t="s">
        <v>6</v>
      </c>
      <c r="G32" s="50">
        <v>224</v>
      </c>
      <c r="H32" s="47" t="s">
        <v>1585</v>
      </c>
      <c r="I32" s="123" t="s">
        <v>1586</v>
      </c>
      <c r="J32" s="47" t="s">
        <v>1587</v>
      </c>
      <c r="K32" s="51">
        <v>2026</v>
      </c>
      <c r="L32" s="47" t="s">
        <v>943</v>
      </c>
      <c r="M32" s="47" t="s">
        <v>1588</v>
      </c>
      <c r="N32" s="47" t="s">
        <v>1589</v>
      </c>
      <c r="O32" s="123" t="s">
        <v>1590</v>
      </c>
      <c r="P32" s="47" t="s">
        <v>1591</v>
      </c>
      <c r="Q32" s="81">
        <f t="shared" si="5"/>
        <v>55.5</v>
      </c>
      <c r="R32" s="1"/>
      <c r="S32" s="74" t="str">
        <f t="shared" si="6"/>
        <v/>
      </c>
      <c r="T32" s="52" t="str">
        <f t="shared" si="7"/>
        <v>Image</v>
      </c>
      <c r="U32" s="103">
        <v>9785002694907</v>
      </c>
      <c r="V32" s="112" t="s">
        <v>1592</v>
      </c>
      <c r="W32" s="105">
        <v>55.5</v>
      </c>
      <c r="X32" s="103">
        <v>341</v>
      </c>
      <c r="AC32" s="152"/>
    </row>
    <row r="33" spans="1:29" customFormat="1">
      <c r="A33" s="45">
        <v>23</v>
      </c>
      <c r="B33" s="83"/>
      <c r="C33" s="46">
        <f t="shared" si="4"/>
        <v>9785389333208</v>
      </c>
      <c r="D33" s="47" t="s">
        <v>30</v>
      </c>
      <c r="E33" s="48" t="s">
        <v>1423</v>
      </c>
      <c r="F33" s="49" t="s">
        <v>6</v>
      </c>
      <c r="G33" s="50">
        <v>400</v>
      </c>
      <c r="H33" s="47" t="s">
        <v>1593</v>
      </c>
      <c r="I33" s="123" t="s">
        <v>1594</v>
      </c>
      <c r="J33" s="47" t="s">
        <v>1595</v>
      </c>
      <c r="K33" s="51">
        <v>2026</v>
      </c>
      <c r="L33" s="47" t="s">
        <v>216</v>
      </c>
      <c r="M33" s="47" t="s">
        <v>1596</v>
      </c>
      <c r="N33" s="47" t="s">
        <v>1597</v>
      </c>
      <c r="O33" s="123" t="s">
        <v>1598</v>
      </c>
      <c r="P33" s="47" t="s">
        <v>1599</v>
      </c>
      <c r="Q33" s="81">
        <f t="shared" si="5"/>
        <v>49.1</v>
      </c>
      <c r="R33" s="1"/>
      <c r="S33" s="74" t="str">
        <f t="shared" si="6"/>
        <v/>
      </c>
      <c r="T33" s="52" t="str">
        <f t="shared" si="7"/>
        <v>Image</v>
      </c>
      <c r="U33" s="103">
        <v>9785389333208</v>
      </c>
      <c r="V33" s="112" t="s">
        <v>1600</v>
      </c>
      <c r="W33" s="105">
        <v>49.1</v>
      </c>
      <c r="X33" s="103">
        <v>401</v>
      </c>
      <c r="AC33" s="152"/>
    </row>
    <row r="34" spans="1:29" customFormat="1">
      <c r="A34" s="45">
        <v>24</v>
      </c>
      <c r="B34" s="83" t="s">
        <v>2712</v>
      </c>
      <c r="C34" s="46">
        <f t="shared" si="4"/>
        <v>9785389331877</v>
      </c>
      <c r="D34" s="47" t="s">
        <v>30</v>
      </c>
      <c r="E34" s="48" t="s">
        <v>1423</v>
      </c>
      <c r="F34" s="49" t="s">
        <v>6</v>
      </c>
      <c r="G34" s="50">
        <v>416</v>
      </c>
      <c r="H34" s="47" t="s">
        <v>1601</v>
      </c>
      <c r="I34" s="123" t="s">
        <v>1602</v>
      </c>
      <c r="J34" s="47" t="s">
        <v>1603</v>
      </c>
      <c r="K34" s="51">
        <v>2026</v>
      </c>
      <c r="L34" s="47" t="s">
        <v>216</v>
      </c>
      <c r="M34" s="47" t="s">
        <v>1518</v>
      </c>
      <c r="N34" s="47" t="s">
        <v>1604</v>
      </c>
      <c r="O34" s="123" t="s">
        <v>1605</v>
      </c>
      <c r="P34" s="47" t="s">
        <v>1606</v>
      </c>
      <c r="Q34" s="81">
        <f t="shared" si="5"/>
        <v>46.4</v>
      </c>
      <c r="R34" s="1"/>
      <c r="S34" s="74" t="str">
        <f t="shared" si="6"/>
        <v/>
      </c>
      <c r="T34" s="52" t="str">
        <f t="shared" si="7"/>
        <v>Image</v>
      </c>
      <c r="U34" s="103">
        <v>9785389331877</v>
      </c>
      <c r="V34" s="112" t="s">
        <v>1607</v>
      </c>
      <c r="W34" s="105">
        <v>46.4</v>
      </c>
      <c r="X34" s="103">
        <v>392</v>
      </c>
      <c r="AC34" s="152"/>
    </row>
    <row r="35" spans="1:29" customFormat="1">
      <c r="A35" s="45">
        <v>25</v>
      </c>
      <c r="B35" s="83" t="s">
        <v>2712</v>
      </c>
      <c r="C35" s="46">
        <f t="shared" si="4"/>
        <v>9785389331884</v>
      </c>
      <c r="D35" s="47" t="s">
        <v>30</v>
      </c>
      <c r="E35" s="48" t="s">
        <v>1423</v>
      </c>
      <c r="F35" s="49" t="s">
        <v>6</v>
      </c>
      <c r="G35" s="50">
        <v>192</v>
      </c>
      <c r="H35" s="47" t="s">
        <v>1601</v>
      </c>
      <c r="I35" s="123" t="s">
        <v>1608</v>
      </c>
      <c r="J35" s="47" t="s">
        <v>1609</v>
      </c>
      <c r="K35" s="51">
        <v>2026</v>
      </c>
      <c r="L35" s="47" t="s">
        <v>216</v>
      </c>
      <c r="M35" s="47" t="s">
        <v>1518</v>
      </c>
      <c r="N35" s="47" t="s">
        <v>1604</v>
      </c>
      <c r="O35" s="123" t="s">
        <v>1610</v>
      </c>
      <c r="P35" s="47" t="s">
        <v>1611</v>
      </c>
      <c r="Q35" s="81">
        <f t="shared" si="5"/>
        <v>37.1</v>
      </c>
      <c r="R35" s="1"/>
      <c r="S35" s="74" t="str">
        <f t="shared" si="6"/>
        <v/>
      </c>
      <c r="T35" s="52" t="str">
        <f t="shared" si="7"/>
        <v>Image</v>
      </c>
      <c r="U35" s="103">
        <v>9785389331884</v>
      </c>
      <c r="V35" s="112" t="s">
        <v>1612</v>
      </c>
      <c r="W35" s="105">
        <v>37.1</v>
      </c>
      <c r="X35" s="103">
        <v>241</v>
      </c>
      <c r="AC35" s="152"/>
    </row>
    <row r="36" spans="1:29" customFormat="1">
      <c r="A36" s="45">
        <v>26</v>
      </c>
      <c r="B36" s="83"/>
      <c r="C36" s="46">
        <f t="shared" si="4"/>
        <v>9785171856946</v>
      </c>
      <c r="D36" s="47" t="s">
        <v>30</v>
      </c>
      <c r="E36" s="48" t="s">
        <v>1423</v>
      </c>
      <c r="F36" s="49" t="s">
        <v>6</v>
      </c>
      <c r="G36" s="50">
        <v>416</v>
      </c>
      <c r="H36" s="47" t="s">
        <v>1613</v>
      </c>
      <c r="I36" s="123" t="s">
        <v>1614</v>
      </c>
      <c r="J36" s="47" t="s">
        <v>1615</v>
      </c>
      <c r="K36" s="51">
        <v>2026</v>
      </c>
      <c r="L36" s="47" t="s">
        <v>24</v>
      </c>
      <c r="M36" s="47" t="s">
        <v>1616</v>
      </c>
      <c r="N36" s="47" t="s">
        <v>1617</v>
      </c>
      <c r="O36" s="123" t="s">
        <v>1618</v>
      </c>
      <c r="P36" s="47" t="s">
        <v>2717</v>
      </c>
      <c r="Q36" s="81">
        <f t="shared" si="5"/>
        <v>37.200000000000003</v>
      </c>
      <c r="R36" s="1"/>
      <c r="S36" s="74" t="str">
        <f t="shared" si="6"/>
        <v/>
      </c>
      <c r="T36" s="52" t="str">
        <f t="shared" si="7"/>
        <v>Image</v>
      </c>
      <c r="U36" s="103">
        <v>9785171856946</v>
      </c>
      <c r="V36" s="112" t="s">
        <v>1620</v>
      </c>
      <c r="W36" s="105">
        <v>37.200000000000003</v>
      </c>
      <c r="X36" s="103">
        <v>331</v>
      </c>
      <c r="AC36" s="152"/>
    </row>
    <row r="37" spans="1:29" customFormat="1">
      <c r="A37" s="45">
        <v>27</v>
      </c>
      <c r="B37" s="83"/>
      <c r="C37" s="46">
        <f t="shared" si="4"/>
        <v>9785389261969</v>
      </c>
      <c r="D37" s="47" t="s">
        <v>30</v>
      </c>
      <c r="E37" s="48" t="s">
        <v>1423</v>
      </c>
      <c r="F37" s="49" t="s">
        <v>6</v>
      </c>
      <c r="G37" s="50">
        <v>400</v>
      </c>
      <c r="H37" s="47" t="s">
        <v>1621</v>
      </c>
      <c r="I37" s="123" t="s">
        <v>1622</v>
      </c>
      <c r="J37" s="47" t="s">
        <v>1623</v>
      </c>
      <c r="K37" s="51">
        <v>2026</v>
      </c>
      <c r="L37" s="47" t="s">
        <v>216</v>
      </c>
      <c r="M37" s="47" t="s">
        <v>1497</v>
      </c>
      <c r="N37" s="47" t="s">
        <v>1624</v>
      </c>
      <c r="O37" s="123" t="s">
        <v>1625</v>
      </c>
      <c r="P37" s="47" t="s">
        <v>1626</v>
      </c>
      <c r="Q37" s="81">
        <f t="shared" si="5"/>
        <v>60.1</v>
      </c>
      <c r="R37" s="1"/>
      <c r="S37" s="74" t="str">
        <f t="shared" si="6"/>
        <v/>
      </c>
      <c r="T37" s="52" t="str">
        <f t="shared" si="7"/>
        <v>Image</v>
      </c>
      <c r="U37" s="103">
        <v>9785389261969</v>
      </c>
      <c r="V37" s="112" t="s">
        <v>1627</v>
      </c>
      <c r="W37" s="105">
        <v>60.1</v>
      </c>
      <c r="X37" s="103">
        <v>530</v>
      </c>
      <c r="AC37" s="152"/>
    </row>
    <row r="38" spans="1:29" customFormat="1">
      <c r="A38" s="45">
        <v>28</v>
      </c>
      <c r="B38" s="83"/>
      <c r="C38" s="46">
        <f t="shared" si="4"/>
        <v>9785002810062</v>
      </c>
      <c r="D38" s="47" t="s">
        <v>30</v>
      </c>
      <c r="E38" s="48" t="s">
        <v>1423</v>
      </c>
      <c r="F38" s="49" t="s">
        <v>6</v>
      </c>
      <c r="G38" s="50">
        <v>320</v>
      </c>
      <c r="H38" s="47" t="s">
        <v>1628</v>
      </c>
      <c r="I38" s="123" t="s">
        <v>1629</v>
      </c>
      <c r="J38" s="47" t="s">
        <v>1630</v>
      </c>
      <c r="K38" s="51">
        <v>2026</v>
      </c>
      <c r="L38" s="47" t="s">
        <v>660</v>
      </c>
      <c r="M38" s="47" t="s">
        <v>1631</v>
      </c>
      <c r="N38" s="47" t="s">
        <v>1632</v>
      </c>
      <c r="O38" s="123" t="s">
        <v>1633</v>
      </c>
      <c r="P38" s="47" t="s">
        <v>1634</v>
      </c>
      <c r="Q38" s="81">
        <f t="shared" si="5"/>
        <v>45.1</v>
      </c>
      <c r="R38" s="1"/>
      <c r="S38" s="74" t="str">
        <f t="shared" si="6"/>
        <v/>
      </c>
      <c r="T38" s="52" t="str">
        <f t="shared" si="7"/>
        <v>Image</v>
      </c>
      <c r="U38" s="103">
        <v>9785002810062</v>
      </c>
      <c r="V38" s="112" t="s">
        <v>1635</v>
      </c>
      <c r="W38" s="105">
        <v>45.1</v>
      </c>
      <c r="X38" s="103">
        <v>327</v>
      </c>
      <c r="AC38" s="152"/>
    </row>
    <row r="39" spans="1:29" customFormat="1">
      <c r="A39" s="45">
        <v>29</v>
      </c>
      <c r="B39" s="83" t="s">
        <v>2712</v>
      </c>
      <c r="C39" s="46">
        <f t="shared" si="4"/>
        <v>9785389295650</v>
      </c>
      <c r="D39" s="47" t="s">
        <v>30</v>
      </c>
      <c r="E39" s="48" t="s">
        <v>1423</v>
      </c>
      <c r="F39" s="49" t="s">
        <v>6</v>
      </c>
      <c r="G39" s="50">
        <v>544</v>
      </c>
      <c r="H39" s="47" t="s">
        <v>1636</v>
      </c>
      <c r="I39" s="123" t="s">
        <v>1637</v>
      </c>
      <c r="J39" s="47" t="s">
        <v>1638</v>
      </c>
      <c r="K39" s="51">
        <v>2026</v>
      </c>
      <c r="L39" s="47" t="s">
        <v>1526</v>
      </c>
      <c r="M39" s="47" t="s">
        <v>1639</v>
      </c>
      <c r="N39" s="47" t="s">
        <v>1640</v>
      </c>
      <c r="O39" s="123" t="s">
        <v>1641</v>
      </c>
      <c r="P39" s="47" t="s">
        <v>1642</v>
      </c>
      <c r="Q39" s="81">
        <f t="shared" si="5"/>
        <v>65.5</v>
      </c>
      <c r="R39" s="1"/>
      <c r="S39" s="74" t="str">
        <f t="shared" si="6"/>
        <v/>
      </c>
      <c r="T39" s="52" t="str">
        <f t="shared" si="7"/>
        <v>Image</v>
      </c>
      <c r="U39" s="103">
        <v>9785389295650</v>
      </c>
      <c r="V39" s="112" t="s">
        <v>1643</v>
      </c>
      <c r="W39" s="105">
        <v>65.5</v>
      </c>
      <c r="X39" s="103">
        <v>565</v>
      </c>
      <c r="AC39" s="152"/>
    </row>
    <row r="40" spans="1:29" customFormat="1">
      <c r="A40" s="45">
        <v>30</v>
      </c>
      <c r="B40" s="83"/>
      <c r="C40" s="46">
        <f t="shared" si="4"/>
        <v>9785171777548</v>
      </c>
      <c r="D40" s="47" t="s">
        <v>30</v>
      </c>
      <c r="E40" s="48" t="s">
        <v>1423</v>
      </c>
      <c r="F40" s="49" t="s">
        <v>6</v>
      </c>
      <c r="G40" s="50">
        <v>288</v>
      </c>
      <c r="H40" s="47" t="s">
        <v>1644</v>
      </c>
      <c r="I40" s="123" t="s">
        <v>1645</v>
      </c>
      <c r="J40" s="47" t="s">
        <v>1646</v>
      </c>
      <c r="K40" s="51">
        <v>2026</v>
      </c>
      <c r="L40" s="47" t="s">
        <v>24</v>
      </c>
      <c r="M40" s="47" t="s">
        <v>1489</v>
      </c>
      <c r="N40" s="47" t="s">
        <v>1647</v>
      </c>
      <c r="O40" s="123" t="s">
        <v>1648</v>
      </c>
      <c r="P40" s="47" t="s">
        <v>1649</v>
      </c>
      <c r="Q40" s="81">
        <f t="shared" si="5"/>
        <v>50.1</v>
      </c>
      <c r="R40" s="1"/>
      <c r="S40" s="74" t="str">
        <f t="shared" si="6"/>
        <v/>
      </c>
      <c r="T40" s="52" t="str">
        <f t="shared" si="7"/>
        <v>Image</v>
      </c>
      <c r="U40" s="103">
        <v>9785171777548</v>
      </c>
      <c r="V40" s="112" t="s">
        <v>1650</v>
      </c>
      <c r="W40" s="105">
        <v>50.1</v>
      </c>
      <c r="X40" s="103">
        <v>315</v>
      </c>
      <c r="AC40" s="152"/>
    </row>
    <row r="41" spans="1:29" customFormat="1">
      <c r="A41" s="45">
        <v>31</v>
      </c>
      <c r="B41" s="83"/>
      <c r="C41" s="46">
        <f t="shared" si="4"/>
        <v>9785389321403</v>
      </c>
      <c r="D41" s="47" t="s">
        <v>30</v>
      </c>
      <c r="E41" s="48" t="s">
        <v>1423</v>
      </c>
      <c r="F41" s="49" t="s">
        <v>6</v>
      </c>
      <c r="G41" s="50">
        <v>304</v>
      </c>
      <c r="H41" s="47" t="s">
        <v>1651</v>
      </c>
      <c r="I41" s="123" t="s">
        <v>1652</v>
      </c>
      <c r="J41" s="47" t="s">
        <v>1653</v>
      </c>
      <c r="K41" s="51">
        <v>2026</v>
      </c>
      <c r="L41" s="47" t="s">
        <v>216</v>
      </c>
      <c r="M41" s="47" t="s">
        <v>1654</v>
      </c>
      <c r="N41" s="47" t="s">
        <v>1655</v>
      </c>
      <c r="O41" s="123" t="s">
        <v>1656</v>
      </c>
      <c r="P41" s="47" t="s">
        <v>1657</v>
      </c>
      <c r="Q41" s="81">
        <f t="shared" si="5"/>
        <v>36</v>
      </c>
      <c r="R41" s="1"/>
      <c r="S41" s="74" t="str">
        <f t="shared" si="6"/>
        <v/>
      </c>
      <c r="T41" s="52" t="str">
        <f t="shared" si="7"/>
        <v>Image</v>
      </c>
      <c r="U41" s="103">
        <v>9785389321403</v>
      </c>
      <c r="V41" s="112" t="s">
        <v>1658</v>
      </c>
      <c r="W41" s="105">
        <v>36</v>
      </c>
      <c r="X41" s="103">
        <v>263</v>
      </c>
      <c r="AC41" s="152"/>
    </row>
    <row r="42" spans="1:29" customFormat="1">
      <c r="A42" s="45">
        <v>32</v>
      </c>
      <c r="B42" s="83"/>
      <c r="C42" s="46">
        <f t="shared" si="4"/>
        <v>9785042379543</v>
      </c>
      <c r="D42" s="47" t="s">
        <v>30</v>
      </c>
      <c r="E42" s="48" t="s">
        <v>1423</v>
      </c>
      <c r="F42" s="49" t="s">
        <v>6</v>
      </c>
      <c r="G42" s="50">
        <v>176</v>
      </c>
      <c r="H42" s="47" t="s">
        <v>1659</v>
      </c>
      <c r="I42" s="123" t="s">
        <v>1660</v>
      </c>
      <c r="J42" s="47" t="s">
        <v>1661</v>
      </c>
      <c r="K42" s="51">
        <v>2026</v>
      </c>
      <c r="L42" s="47" t="s">
        <v>729</v>
      </c>
      <c r="M42" s="47" t="s">
        <v>1662</v>
      </c>
      <c r="N42" s="47" t="s">
        <v>1663</v>
      </c>
      <c r="O42" s="123" t="s">
        <v>1664</v>
      </c>
      <c r="P42" s="47" t="s">
        <v>1665</v>
      </c>
      <c r="Q42" s="81">
        <f t="shared" si="5"/>
        <v>29.3</v>
      </c>
      <c r="R42" s="1"/>
      <c r="S42" s="74" t="str">
        <f t="shared" si="6"/>
        <v/>
      </c>
      <c r="T42" s="52" t="str">
        <f t="shared" si="7"/>
        <v>Image</v>
      </c>
      <c r="U42" s="103">
        <v>9785042379543</v>
      </c>
      <c r="V42" s="112" t="s">
        <v>1666</v>
      </c>
      <c r="W42" s="105">
        <v>29.3</v>
      </c>
      <c r="X42" s="103">
        <v>245</v>
      </c>
      <c r="AC42" s="152"/>
    </row>
    <row r="43" spans="1:29" customFormat="1">
      <c r="A43" s="45">
        <v>33</v>
      </c>
      <c r="B43" s="83" t="s">
        <v>2712</v>
      </c>
      <c r="C43" s="46">
        <f t="shared" si="4"/>
        <v>9785389277281</v>
      </c>
      <c r="D43" s="47" t="s">
        <v>30</v>
      </c>
      <c r="E43" s="48" t="s">
        <v>1423</v>
      </c>
      <c r="F43" s="49" t="s">
        <v>6</v>
      </c>
      <c r="G43" s="50">
        <v>416</v>
      </c>
      <c r="H43" s="47" t="s">
        <v>1667</v>
      </c>
      <c r="I43" s="123" t="s">
        <v>1668</v>
      </c>
      <c r="J43" s="47" t="s">
        <v>1669</v>
      </c>
      <c r="K43" s="51">
        <v>2026</v>
      </c>
      <c r="L43" s="47" t="s">
        <v>216</v>
      </c>
      <c r="M43" s="47" t="s">
        <v>1497</v>
      </c>
      <c r="N43" s="47" t="s">
        <v>1670</v>
      </c>
      <c r="O43" s="123" t="s">
        <v>1671</v>
      </c>
      <c r="P43" s="47" t="s">
        <v>1672</v>
      </c>
      <c r="Q43" s="81">
        <f t="shared" si="5"/>
        <v>63</v>
      </c>
      <c r="R43" s="1"/>
      <c r="S43" s="74" t="str">
        <f t="shared" si="6"/>
        <v/>
      </c>
      <c r="T43" s="52" t="str">
        <f t="shared" si="7"/>
        <v>Image</v>
      </c>
      <c r="U43" s="103">
        <v>9785389277281</v>
      </c>
      <c r="V43" s="112" t="s">
        <v>1673</v>
      </c>
      <c r="W43" s="105">
        <v>63</v>
      </c>
      <c r="X43" s="103">
        <v>551</v>
      </c>
      <c r="AC43" s="152"/>
    </row>
    <row r="44" spans="1:29" customFormat="1">
      <c r="A44" s="45">
        <v>34</v>
      </c>
      <c r="B44" s="83"/>
      <c r="C44" s="46">
        <f t="shared" si="4"/>
        <v>9785389299245</v>
      </c>
      <c r="D44" s="47" t="s">
        <v>30</v>
      </c>
      <c r="E44" s="48" t="s">
        <v>1423</v>
      </c>
      <c r="F44" s="49" t="s">
        <v>6</v>
      </c>
      <c r="G44" s="50">
        <v>336</v>
      </c>
      <c r="H44" s="47" t="s">
        <v>1674</v>
      </c>
      <c r="I44" s="123" t="s">
        <v>1675</v>
      </c>
      <c r="J44" s="47" t="s">
        <v>1676</v>
      </c>
      <c r="K44" s="51">
        <v>2026</v>
      </c>
      <c r="L44" s="47" t="s">
        <v>216</v>
      </c>
      <c r="M44" s="47" t="s">
        <v>1677</v>
      </c>
      <c r="N44" s="47" t="s">
        <v>1678</v>
      </c>
      <c r="O44" s="123" t="s">
        <v>1679</v>
      </c>
      <c r="P44" s="47" t="s">
        <v>2718</v>
      </c>
      <c r="Q44" s="81">
        <f t="shared" si="5"/>
        <v>50.7</v>
      </c>
      <c r="R44" s="1"/>
      <c r="S44" s="74" t="str">
        <f t="shared" si="6"/>
        <v/>
      </c>
      <c r="T44" s="52" t="str">
        <f t="shared" si="7"/>
        <v>Image</v>
      </c>
      <c r="U44" s="103">
        <v>9785389299245</v>
      </c>
      <c r="V44" s="112" t="s">
        <v>1681</v>
      </c>
      <c r="W44" s="105">
        <v>50.7</v>
      </c>
      <c r="X44" s="103">
        <v>352</v>
      </c>
      <c r="AC44" s="152"/>
    </row>
    <row r="45" spans="1:29" customFormat="1">
      <c r="A45" s="45">
        <v>35</v>
      </c>
      <c r="B45" s="83"/>
      <c r="C45" s="46">
        <f t="shared" si="4"/>
        <v>9785600048287</v>
      </c>
      <c r="D45" s="47" t="s">
        <v>30</v>
      </c>
      <c r="E45" s="48" t="s">
        <v>1423</v>
      </c>
      <c r="F45" s="49" t="s">
        <v>6</v>
      </c>
      <c r="G45" s="50">
        <v>448</v>
      </c>
      <c r="H45" s="47" t="s">
        <v>1682</v>
      </c>
      <c r="I45" s="123" t="s">
        <v>1683</v>
      </c>
      <c r="J45" s="47" t="s">
        <v>1684</v>
      </c>
      <c r="K45" s="51">
        <v>2026</v>
      </c>
      <c r="L45" s="47" t="s">
        <v>25</v>
      </c>
      <c r="M45" s="47" t="s">
        <v>999</v>
      </c>
      <c r="N45" s="47" t="s">
        <v>1685</v>
      </c>
      <c r="O45" s="123" t="s">
        <v>1686</v>
      </c>
      <c r="P45" s="47" t="s">
        <v>1687</v>
      </c>
      <c r="Q45" s="81">
        <f t="shared" si="5"/>
        <v>58.2</v>
      </c>
      <c r="R45" s="1"/>
      <c r="S45" s="74" t="str">
        <f t="shared" si="6"/>
        <v/>
      </c>
      <c r="T45" s="52" t="str">
        <f t="shared" si="7"/>
        <v>Image</v>
      </c>
      <c r="U45" s="103">
        <v>9785600048287</v>
      </c>
      <c r="V45" s="112" t="s">
        <v>1688</v>
      </c>
      <c r="W45" s="105">
        <v>58.2</v>
      </c>
      <c r="X45" s="103">
        <v>529</v>
      </c>
      <c r="AC45" s="152"/>
    </row>
    <row r="46" spans="1:29" customFormat="1">
      <c r="A46" s="45">
        <v>36</v>
      </c>
      <c r="B46" s="83"/>
      <c r="C46" s="46">
        <f t="shared" si="4"/>
        <v>9785042362903</v>
      </c>
      <c r="D46" s="47" t="s">
        <v>30</v>
      </c>
      <c r="E46" s="48" t="s">
        <v>1423</v>
      </c>
      <c r="F46" s="49" t="s">
        <v>6</v>
      </c>
      <c r="G46" s="50">
        <v>352</v>
      </c>
      <c r="H46" s="47" t="s">
        <v>1689</v>
      </c>
      <c r="I46" s="123" t="s">
        <v>1690</v>
      </c>
      <c r="J46" s="47" t="s">
        <v>1691</v>
      </c>
      <c r="K46" s="51">
        <v>2026</v>
      </c>
      <c r="L46" s="47" t="s">
        <v>25</v>
      </c>
      <c r="M46" s="47" t="s">
        <v>1692</v>
      </c>
      <c r="N46" s="47" t="s">
        <v>1693</v>
      </c>
      <c r="O46" s="123" t="s">
        <v>1694</v>
      </c>
      <c r="P46" s="47" t="s">
        <v>1695</v>
      </c>
      <c r="Q46" s="81">
        <f t="shared" si="5"/>
        <v>58.3</v>
      </c>
      <c r="R46" s="1"/>
      <c r="S46" s="74" t="str">
        <f t="shared" si="6"/>
        <v/>
      </c>
      <c r="T46" s="52" t="str">
        <f t="shared" si="7"/>
        <v>Image</v>
      </c>
      <c r="U46" s="103">
        <v>9785042362903</v>
      </c>
      <c r="V46" s="112" t="s">
        <v>1696</v>
      </c>
      <c r="W46" s="105">
        <v>58.3</v>
      </c>
      <c r="X46" s="103">
        <v>418</v>
      </c>
      <c r="AC46" s="152"/>
    </row>
    <row r="47" spans="1:29" customFormat="1">
      <c r="A47" s="45">
        <v>37</v>
      </c>
      <c r="B47" s="83"/>
      <c r="C47" s="46">
        <f t="shared" si="4"/>
        <v>9785171869205</v>
      </c>
      <c r="D47" s="47" t="s">
        <v>30</v>
      </c>
      <c r="E47" s="48" t="s">
        <v>1423</v>
      </c>
      <c r="F47" s="49" t="s">
        <v>6</v>
      </c>
      <c r="G47" s="50">
        <v>352</v>
      </c>
      <c r="H47" s="47" t="s">
        <v>1697</v>
      </c>
      <c r="I47" s="123" t="s">
        <v>1698</v>
      </c>
      <c r="J47" s="47" t="s">
        <v>1699</v>
      </c>
      <c r="K47" s="51">
        <v>2026</v>
      </c>
      <c r="L47" s="47" t="s">
        <v>24</v>
      </c>
      <c r="M47" s="47" t="s">
        <v>1700</v>
      </c>
      <c r="N47" s="47" t="s">
        <v>1701</v>
      </c>
      <c r="O47" s="123" t="s">
        <v>1702</v>
      </c>
      <c r="P47" s="47" t="s">
        <v>1703</v>
      </c>
      <c r="Q47" s="81">
        <f t="shared" si="5"/>
        <v>27.6</v>
      </c>
      <c r="R47" s="1"/>
      <c r="S47" s="74" t="str">
        <f t="shared" si="6"/>
        <v/>
      </c>
      <c r="T47" s="52" t="str">
        <f t="shared" si="7"/>
        <v>Image</v>
      </c>
      <c r="U47" s="103">
        <v>9785171869205</v>
      </c>
      <c r="V47" s="112" t="s">
        <v>1704</v>
      </c>
      <c r="W47" s="105">
        <v>27.6</v>
      </c>
      <c r="X47" s="103">
        <v>291</v>
      </c>
      <c r="AC47" s="152"/>
    </row>
    <row r="48" spans="1:29" customFormat="1">
      <c r="A48" s="45">
        <v>38</v>
      </c>
      <c r="B48" s="83"/>
      <c r="C48" s="46">
        <f t="shared" si="4"/>
        <v>9785171792985</v>
      </c>
      <c r="D48" s="47" t="s">
        <v>30</v>
      </c>
      <c r="E48" s="48" t="s">
        <v>1423</v>
      </c>
      <c r="F48" s="49" t="s">
        <v>6</v>
      </c>
      <c r="G48" s="50">
        <v>448</v>
      </c>
      <c r="H48" s="47" t="s">
        <v>1705</v>
      </c>
      <c r="I48" s="123" t="s">
        <v>1706</v>
      </c>
      <c r="J48" s="47" t="s">
        <v>1707</v>
      </c>
      <c r="K48" s="51">
        <v>2026</v>
      </c>
      <c r="L48" s="47" t="s">
        <v>24</v>
      </c>
      <c r="M48" s="47" t="s">
        <v>1708</v>
      </c>
      <c r="N48" s="47" t="s">
        <v>1709</v>
      </c>
      <c r="O48" s="123" t="s">
        <v>1710</v>
      </c>
      <c r="P48" s="47" t="s">
        <v>1711</v>
      </c>
      <c r="Q48" s="81">
        <f t="shared" si="5"/>
        <v>57.1</v>
      </c>
      <c r="R48" s="1"/>
      <c r="S48" s="74" t="str">
        <f t="shared" si="6"/>
        <v/>
      </c>
      <c r="T48" s="52" t="str">
        <f t="shared" si="7"/>
        <v>Image</v>
      </c>
      <c r="U48" s="103">
        <v>9785171792985</v>
      </c>
      <c r="V48" s="112" t="s">
        <v>1712</v>
      </c>
      <c r="W48" s="105">
        <v>57.1</v>
      </c>
      <c r="X48" s="103">
        <v>517</v>
      </c>
      <c r="AC48" s="152"/>
    </row>
    <row r="49" spans="1:29" customFormat="1">
      <c r="A49" s="45">
        <v>39</v>
      </c>
      <c r="B49" s="83"/>
      <c r="C49" s="46">
        <f t="shared" si="4"/>
        <v>9785389284609</v>
      </c>
      <c r="D49" s="47" t="s">
        <v>30</v>
      </c>
      <c r="E49" s="48" t="s">
        <v>1423</v>
      </c>
      <c r="F49" s="49" t="s">
        <v>6</v>
      </c>
      <c r="G49" s="50">
        <v>448</v>
      </c>
      <c r="H49" s="47" t="s">
        <v>1713</v>
      </c>
      <c r="I49" s="123" t="s">
        <v>1714</v>
      </c>
      <c r="J49" s="47" t="s">
        <v>1715</v>
      </c>
      <c r="K49" s="51">
        <v>2026</v>
      </c>
      <c r="L49" s="47" t="s">
        <v>216</v>
      </c>
      <c r="M49" s="47" t="s">
        <v>1466</v>
      </c>
      <c r="N49" s="47" t="s">
        <v>1716</v>
      </c>
      <c r="O49" s="123" t="s">
        <v>1717</v>
      </c>
      <c r="P49" s="47" t="s">
        <v>1718</v>
      </c>
      <c r="Q49" s="81">
        <f t="shared" si="5"/>
        <v>69.400000000000006</v>
      </c>
      <c r="R49" s="1"/>
      <c r="S49" s="74" t="str">
        <f t="shared" si="6"/>
        <v/>
      </c>
      <c r="T49" s="52" t="str">
        <f t="shared" si="7"/>
        <v>Image</v>
      </c>
      <c r="U49" s="103">
        <v>9785389284609</v>
      </c>
      <c r="V49" s="112" t="s">
        <v>1719</v>
      </c>
      <c r="W49" s="105">
        <v>69.400000000000006</v>
      </c>
      <c r="X49" s="103">
        <v>582</v>
      </c>
      <c r="AC49" s="152"/>
    </row>
    <row r="50" spans="1:29" customFormat="1">
      <c r="A50" s="45">
        <v>40</v>
      </c>
      <c r="B50" s="83"/>
      <c r="C50" s="46">
        <f t="shared" si="4"/>
        <v>9785002721085</v>
      </c>
      <c r="D50" s="47" t="s">
        <v>30</v>
      </c>
      <c r="E50" s="48" t="s">
        <v>1423</v>
      </c>
      <c r="F50" s="49" t="s">
        <v>6</v>
      </c>
      <c r="G50" s="50">
        <v>152</v>
      </c>
      <c r="H50" s="47" t="s">
        <v>1720</v>
      </c>
      <c r="I50" s="123" t="s">
        <v>1721</v>
      </c>
      <c r="J50" s="47" t="s">
        <v>1722</v>
      </c>
      <c r="K50" s="51">
        <v>2026</v>
      </c>
      <c r="L50" s="47" t="s">
        <v>1204</v>
      </c>
      <c r="M50" s="47" t="s">
        <v>1723</v>
      </c>
      <c r="N50" s="47" t="s">
        <v>1724</v>
      </c>
      <c r="O50" s="123" t="s">
        <v>1725</v>
      </c>
      <c r="P50" s="47" t="s">
        <v>1726</v>
      </c>
      <c r="Q50" s="81">
        <f t="shared" si="5"/>
        <v>42</v>
      </c>
      <c r="R50" s="1"/>
      <c r="S50" s="74" t="str">
        <f t="shared" si="6"/>
        <v/>
      </c>
      <c r="T50" s="52" t="str">
        <f t="shared" si="7"/>
        <v>Image</v>
      </c>
      <c r="U50" s="103">
        <v>9785002721085</v>
      </c>
      <c r="V50" s="112" t="s">
        <v>1727</v>
      </c>
      <c r="W50" s="105">
        <v>42</v>
      </c>
      <c r="X50" s="103">
        <v>260</v>
      </c>
      <c r="AC50" s="152"/>
    </row>
    <row r="51" spans="1:29" customFormat="1">
      <c r="A51" s="45">
        <v>41</v>
      </c>
      <c r="B51" s="83"/>
      <c r="C51" s="46">
        <f t="shared" si="4"/>
        <v>9785171878948</v>
      </c>
      <c r="D51" s="47" t="s">
        <v>30</v>
      </c>
      <c r="E51" s="48" t="s">
        <v>1423</v>
      </c>
      <c r="F51" s="49" t="s">
        <v>6</v>
      </c>
      <c r="G51" s="50">
        <v>352</v>
      </c>
      <c r="H51" s="47" t="s">
        <v>1728</v>
      </c>
      <c r="I51" s="123" t="s">
        <v>1729</v>
      </c>
      <c r="J51" s="47" t="s">
        <v>1730</v>
      </c>
      <c r="K51" s="51">
        <v>2026</v>
      </c>
      <c r="L51" s="47" t="s">
        <v>24</v>
      </c>
      <c r="M51" s="47" t="s">
        <v>1616</v>
      </c>
      <c r="N51" s="47" t="s">
        <v>1731</v>
      </c>
      <c r="O51" s="123" t="s">
        <v>1732</v>
      </c>
      <c r="P51" s="47" t="s">
        <v>1733</v>
      </c>
      <c r="Q51" s="81">
        <f t="shared" si="5"/>
        <v>31.6</v>
      </c>
      <c r="R51" s="1"/>
      <c r="S51" s="74" t="str">
        <f t="shared" si="6"/>
        <v/>
      </c>
      <c r="T51" s="52" t="str">
        <f t="shared" si="7"/>
        <v>Image</v>
      </c>
      <c r="U51" s="103">
        <v>9785171878948</v>
      </c>
      <c r="V51" s="112" t="s">
        <v>1734</v>
      </c>
      <c r="W51" s="105">
        <v>31.6</v>
      </c>
      <c r="X51" s="103">
        <v>285</v>
      </c>
      <c r="AC51" s="152"/>
    </row>
    <row r="52" spans="1:29" customFormat="1">
      <c r="A52" s="45">
        <v>42</v>
      </c>
      <c r="B52" s="83"/>
      <c r="C52" s="46">
        <f t="shared" si="4"/>
        <v>9785600052550</v>
      </c>
      <c r="D52" s="47" t="s">
        <v>30</v>
      </c>
      <c r="E52" s="48" t="s">
        <v>1423</v>
      </c>
      <c r="F52" s="49" t="s">
        <v>6</v>
      </c>
      <c r="G52" s="50">
        <v>96</v>
      </c>
      <c r="H52" s="47" t="s">
        <v>1735</v>
      </c>
      <c r="I52" s="123" t="s">
        <v>1736</v>
      </c>
      <c r="J52" s="47" t="s">
        <v>1737</v>
      </c>
      <c r="K52" s="51">
        <v>2026</v>
      </c>
      <c r="L52" s="47" t="s">
        <v>25</v>
      </c>
      <c r="M52" s="47" t="s">
        <v>999</v>
      </c>
      <c r="N52" s="47" t="s">
        <v>1738</v>
      </c>
      <c r="O52" s="123" t="s">
        <v>1739</v>
      </c>
      <c r="P52" s="47" t="s">
        <v>1740</v>
      </c>
      <c r="Q52" s="81">
        <f t="shared" si="5"/>
        <v>41.2</v>
      </c>
      <c r="R52" s="1"/>
      <c r="S52" s="74" t="str">
        <f t="shared" si="6"/>
        <v/>
      </c>
      <c r="T52" s="52" t="str">
        <f t="shared" si="7"/>
        <v>Image</v>
      </c>
      <c r="U52" s="103">
        <v>9785600052550</v>
      </c>
      <c r="V52" s="112" t="s">
        <v>1741</v>
      </c>
      <c r="W52" s="105">
        <v>41.2</v>
      </c>
      <c r="X52" s="103">
        <v>219</v>
      </c>
      <c r="AC52" s="152"/>
    </row>
    <row r="53" spans="1:29" customFormat="1">
      <c r="A53" s="45">
        <v>43</v>
      </c>
      <c r="B53" s="83" t="s">
        <v>2712</v>
      </c>
      <c r="C53" s="46">
        <f t="shared" si="4"/>
        <v>9785389330511</v>
      </c>
      <c r="D53" s="47" t="s">
        <v>30</v>
      </c>
      <c r="E53" s="48" t="s">
        <v>1423</v>
      </c>
      <c r="F53" s="49" t="s">
        <v>6</v>
      </c>
      <c r="G53" s="50">
        <v>240</v>
      </c>
      <c r="H53" s="47" t="s">
        <v>1742</v>
      </c>
      <c r="I53" s="123" t="s">
        <v>1743</v>
      </c>
      <c r="J53" s="47" t="s">
        <v>1744</v>
      </c>
      <c r="K53" s="51">
        <v>2026</v>
      </c>
      <c r="L53" s="47" t="s">
        <v>1745</v>
      </c>
      <c r="M53" s="47" t="s">
        <v>1194</v>
      </c>
      <c r="N53" s="47" t="s">
        <v>1746</v>
      </c>
      <c r="O53" s="123" t="s">
        <v>1747</v>
      </c>
      <c r="P53" s="47" t="s">
        <v>1748</v>
      </c>
      <c r="Q53" s="81">
        <f t="shared" si="5"/>
        <v>36.700000000000003</v>
      </c>
      <c r="R53" s="1"/>
      <c r="S53" s="74" t="str">
        <f t="shared" si="6"/>
        <v/>
      </c>
      <c r="T53" s="52" t="str">
        <f t="shared" si="7"/>
        <v>Image</v>
      </c>
      <c r="U53" s="103">
        <v>9785389330511</v>
      </c>
      <c r="V53" s="112" t="s">
        <v>1749</v>
      </c>
      <c r="W53" s="105">
        <v>36.700000000000003</v>
      </c>
      <c r="X53" s="103">
        <v>235</v>
      </c>
      <c r="AC53" s="152"/>
    </row>
    <row r="54" spans="1:29" customFormat="1">
      <c r="A54" s="45">
        <v>44</v>
      </c>
      <c r="B54" s="83"/>
      <c r="C54" s="46">
        <f t="shared" si="4"/>
        <v>9785171792299</v>
      </c>
      <c r="D54" s="47" t="s">
        <v>30</v>
      </c>
      <c r="E54" s="48" t="s">
        <v>1423</v>
      </c>
      <c r="F54" s="49" t="s">
        <v>6</v>
      </c>
      <c r="G54" s="50">
        <v>512</v>
      </c>
      <c r="H54" s="47" t="s">
        <v>1750</v>
      </c>
      <c r="I54" s="123" t="s">
        <v>1751</v>
      </c>
      <c r="J54" s="47" t="s">
        <v>1752</v>
      </c>
      <c r="K54" s="51">
        <v>2026</v>
      </c>
      <c r="L54" s="47" t="s">
        <v>24</v>
      </c>
      <c r="M54" s="47" t="s">
        <v>1753</v>
      </c>
      <c r="N54" s="47" t="s">
        <v>1754</v>
      </c>
      <c r="O54" s="123" t="s">
        <v>1755</v>
      </c>
      <c r="P54" s="47" t="s">
        <v>2719</v>
      </c>
      <c r="Q54" s="81">
        <f t="shared" si="5"/>
        <v>42.1</v>
      </c>
      <c r="R54" s="1"/>
      <c r="S54" s="74" t="str">
        <f t="shared" si="6"/>
        <v/>
      </c>
      <c r="T54" s="52" t="str">
        <f t="shared" si="7"/>
        <v>Image</v>
      </c>
      <c r="U54" s="103">
        <v>9785171792299</v>
      </c>
      <c r="V54" s="112" t="s">
        <v>1757</v>
      </c>
      <c r="W54" s="105">
        <v>42.1</v>
      </c>
      <c r="X54" s="103">
        <v>388</v>
      </c>
      <c r="AC54" s="152"/>
    </row>
    <row r="55" spans="1:29" customFormat="1">
      <c r="A55" s="45">
        <v>45</v>
      </c>
      <c r="B55" s="83" t="s">
        <v>2712</v>
      </c>
      <c r="C55" s="46">
        <f t="shared" si="4"/>
        <v>9785171840648</v>
      </c>
      <c r="D55" s="47" t="s">
        <v>30</v>
      </c>
      <c r="E55" s="48" t="s">
        <v>1423</v>
      </c>
      <c r="F55" s="49" t="s">
        <v>6</v>
      </c>
      <c r="G55" s="50">
        <v>384</v>
      </c>
      <c r="H55" s="47" t="s">
        <v>1758</v>
      </c>
      <c r="I55" s="123" t="s">
        <v>1759</v>
      </c>
      <c r="J55" s="47" t="s">
        <v>1760</v>
      </c>
      <c r="K55" s="51">
        <v>2026</v>
      </c>
      <c r="L55" s="47" t="s">
        <v>24</v>
      </c>
      <c r="M55" s="47" t="s">
        <v>1761</v>
      </c>
      <c r="N55" s="47" t="s">
        <v>1762</v>
      </c>
      <c r="O55" s="123" t="s">
        <v>1763</v>
      </c>
      <c r="P55" s="47" t="s">
        <v>1764</v>
      </c>
      <c r="Q55" s="81">
        <f t="shared" si="5"/>
        <v>48.9</v>
      </c>
      <c r="R55" s="1"/>
      <c r="S55" s="74" t="str">
        <f t="shared" si="6"/>
        <v/>
      </c>
      <c r="T55" s="52" t="str">
        <f t="shared" si="7"/>
        <v>Image</v>
      </c>
      <c r="U55" s="103">
        <v>9785171840648</v>
      </c>
      <c r="V55" s="112" t="s">
        <v>1765</v>
      </c>
      <c r="W55" s="105">
        <v>48.9</v>
      </c>
      <c r="X55" s="103">
        <v>385</v>
      </c>
      <c r="AC55" s="152"/>
    </row>
    <row r="56" spans="1:29" customFormat="1">
      <c r="A56" s="45">
        <v>46</v>
      </c>
      <c r="B56" s="83"/>
      <c r="C56" s="46">
        <f t="shared" si="4"/>
        <v>9785389293632</v>
      </c>
      <c r="D56" s="47" t="s">
        <v>30</v>
      </c>
      <c r="E56" s="48" t="s">
        <v>1423</v>
      </c>
      <c r="F56" s="49" t="s">
        <v>6</v>
      </c>
      <c r="G56" s="50">
        <v>544</v>
      </c>
      <c r="H56" s="47" t="s">
        <v>1766</v>
      </c>
      <c r="I56" s="123" t="s">
        <v>1767</v>
      </c>
      <c r="J56" s="47" t="s">
        <v>1768</v>
      </c>
      <c r="K56" s="51">
        <v>2026</v>
      </c>
      <c r="L56" s="47" t="s">
        <v>216</v>
      </c>
      <c r="M56" s="47" t="s">
        <v>1677</v>
      </c>
      <c r="N56" s="47" t="s">
        <v>1769</v>
      </c>
      <c r="O56" s="123" t="s">
        <v>1770</v>
      </c>
      <c r="P56" s="47" t="s">
        <v>2720</v>
      </c>
      <c r="Q56" s="81">
        <f t="shared" si="5"/>
        <v>64.099999999999994</v>
      </c>
      <c r="R56" s="1"/>
      <c r="S56" s="74" t="str">
        <f t="shared" si="6"/>
        <v/>
      </c>
      <c r="T56" s="52" t="str">
        <f t="shared" si="7"/>
        <v>Image</v>
      </c>
      <c r="U56" s="103">
        <v>9785389293632</v>
      </c>
      <c r="V56" s="112" t="s">
        <v>1772</v>
      </c>
      <c r="W56" s="105">
        <v>64.099999999999994</v>
      </c>
      <c r="X56" s="103">
        <v>542</v>
      </c>
      <c r="AC56" s="152"/>
    </row>
    <row r="57" spans="1:29" customFormat="1">
      <c r="A57" s="45">
        <v>47</v>
      </c>
      <c r="B57" s="83" t="s">
        <v>2712</v>
      </c>
      <c r="C57" s="46">
        <f t="shared" si="4"/>
        <v>9785171806644</v>
      </c>
      <c r="D57" s="47" t="s">
        <v>30</v>
      </c>
      <c r="E57" s="48" t="s">
        <v>1423</v>
      </c>
      <c r="F57" s="49" t="s">
        <v>6</v>
      </c>
      <c r="G57" s="50">
        <v>320</v>
      </c>
      <c r="H57" s="47" t="s">
        <v>1773</v>
      </c>
      <c r="I57" s="123" t="s">
        <v>1774</v>
      </c>
      <c r="J57" s="47" t="s">
        <v>1775</v>
      </c>
      <c r="K57" s="51">
        <v>2026</v>
      </c>
      <c r="L57" s="47" t="s">
        <v>24</v>
      </c>
      <c r="M57" s="47" t="s">
        <v>1776</v>
      </c>
      <c r="N57" s="47" t="s">
        <v>1777</v>
      </c>
      <c r="O57" s="123" t="s">
        <v>1778</v>
      </c>
      <c r="P57" s="47" t="s">
        <v>1779</v>
      </c>
      <c r="Q57" s="81">
        <f t="shared" si="5"/>
        <v>41</v>
      </c>
      <c r="R57" s="1"/>
      <c r="S57" s="74" t="str">
        <f t="shared" si="6"/>
        <v/>
      </c>
      <c r="T57" s="52" t="str">
        <f t="shared" si="7"/>
        <v>Image</v>
      </c>
      <c r="U57" s="103">
        <v>9785171806644</v>
      </c>
      <c r="V57" s="112" t="s">
        <v>1780</v>
      </c>
      <c r="W57" s="105">
        <v>41</v>
      </c>
      <c r="X57" s="103">
        <v>325</v>
      </c>
      <c r="AC57" s="152"/>
    </row>
    <row r="58" spans="1:29" customFormat="1">
      <c r="A58" s="45">
        <v>48</v>
      </c>
      <c r="B58" s="83"/>
      <c r="C58" s="46">
        <f t="shared" si="4"/>
        <v>9785002508235</v>
      </c>
      <c r="D58" s="47" t="s">
        <v>30</v>
      </c>
      <c r="E58" s="48" t="s">
        <v>1423</v>
      </c>
      <c r="F58" s="49" t="s">
        <v>6</v>
      </c>
      <c r="G58" s="50">
        <v>192</v>
      </c>
      <c r="H58" s="47" t="s">
        <v>1781</v>
      </c>
      <c r="I58" s="123" t="s">
        <v>1782</v>
      </c>
      <c r="J58" s="47" t="s">
        <v>1783</v>
      </c>
      <c r="K58" s="51">
        <v>2026</v>
      </c>
      <c r="L58" s="47" t="s">
        <v>660</v>
      </c>
      <c r="M58" s="47" t="s">
        <v>1784</v>
      </c>
      <c r="N58" s="47" t="s">
        <v>1785</v>
      </c>
      <c r="O58" s="123" t="s">
        <v>1786</v>
      </c>
      <c r="P58" s="47" t="s">
        <v>1787</v>
      </c>
      <c r="Q58" s="81">
        <f t="shared" si="5"/>
        <v>34.299999999999997</v>
      </c>
      <c r="R58" s="1"/>
      <c r="S58" s="74" t="str">
        <f t="shared" si="6"/>
        <v/>
      </c>
      <c r="T58" s="52" t="str">
        <f t="shared" si="7"/>
        <v>Image</v>
      </c>
      <c r="U58" s="103">
        <v>9785002508235</v>
      </c>
      <c r="V58" s="112" t="s">
        <v>1788</v>
      </c>
      <c r="W58" s="105">
        <v>34.299999999999997</v>
      </c>
      <c r="X58" s="103">
        <v>280</v>
      </c>
      <c r="AC58" s="152"/>
    </row>
    <row r="59" spans="1:29" customFormat="1">
      <c r="A59" s="45">
        <v>49</v>
      </c>
      <c r="B59" s="83"/>
      <c r="C59" s="46">
        <f t="shared" si="4"/>
        <v>9785171882754</v>
      </c>
      <c r="D59" s="47" t="s">
        <v>30</v>
      </c>
      <c r="E59" s="48" t="s">
        <v>1423</v>
      </c>
      <c r="F59" s="49" t="s">
        <v>6</v>
      </c>
      <c r="G59" s="50">
        <v>320</v>
      </c>
      <c r="H59" s="47" t="s">
        <v>1789</v>
      </c>
      <c r="I59" s="123" t="s">
        <v>1790</v>
      </c>
      <c r="J59" s="47" t="s">
        <v>1791</v>
      </c>
      <c r="K59" s="51">
        <v>2026</v>
      </c>
      <c r="L59" s="47" t="s">
        <v>24</v>
      </c>
      <c r="M59" s="47" t="s">
        <v>1792</v>
      </c>
      <c r="N59" s="47" t="s">
        <v>1793</v>
      </c>
      <c r="O59" s="123" t="s">
        <v>1794</v>
      </c>
      <c r="P59" s="47" t="s">
        <v>1795</v>
      </c>
      <c r="Q59" s="81">
        <f t="shared" si="5"/>
        <v>40.200000000000003</v>
      </c>
      <c r="R59" s="1"/>
      <c r="S59" s="74" t="str">
        <f t="shared" si="6"/>
        <v/>
      </c>
      <c r="T59" s="52" t="str">
        <f t="shared" si="7"/>
        <v>Image</v>
      </c>
      <c r="U59" s="103">
        <v>9785171882754</v>
      </c>
      <c r="V59" s="112" t="s">
        <v>1796</v>
      </c>
      <c r="W59" s="105">
        <v>40.200000000000003</v>
      </c>
      <c r="X59" s="103">
        <v>334</v>
      </c>
      <c r="AC59" s="152"/>
    </row>
    <row r="60" spans="1:29" customFormat="1">
      <c r="A60" s="45">
        <v>50</v>
      </c>
      <c r="B60" s="83"/>
      <c r="C60" s="46">
        <f t="shared" si="4"/>
        <v>9785042300578</v>
      </c>
      <c r="D60" s="47" t="s">
        <v>30</v>
      </c>
      <c r="E60" s="48" t="s">
        <v>1423</v>
      </c>
      <c r="F60" s="49" t="s">
        <v>6</v>
      </c>
      <c r="G60" s="50">
        <v>224</v>
      </c>
      <c r="H60" s="47" t="s">
        <v>1797</v>
      </c>
      <c r="I60" s="123" t="s">
        <v>1798</v>
      </c>
      <c r="J60" s="47" t="s">
        <v>1799</v>
      </c>
      <c r="K60" s="51">
        <v>2026</v>
      </c>
      <c r="L60" s="47" t="s">
        <v>25</v>
      </c>
      <c r="M60" s="47" t="s">
        <v>1800</v>
      </c>
      <c r="N60" s="47" t="s">
        <v>1801</v>
      </c>
      <c r="O60" s="123" t="s">
        <v>1802</v>
      </c>
      <c r="P60" s="47" t="s">
        <v>1803</v>
      </c>
      <c r="Q60" s="81">
        <f t="shared" si="5"/>
        <v>27</v>
      </c>
      <c r="R60" s="1"/>
      <c r="S60" s="74" t="str">
        <f t="shared" si="6"/>
        <v/>
      </c>
      <c r="T60" s="52" t="str">
        <f t="shared" si="7"/>
        <v>Image</v>
      </c>
      <c r="U60" s="103">
        <v>9785042300578</v>
      </c>
      <c r="V60" s="112" t="s">
        <v>1804</v>
      </c>
      <c r="W60" s="105">
        <v>27</v>
      </c>
      <c r="X60" s="103">
        <v>218</v>
      </c>
      <c r="AC60" s="152"/>
    </row>
    <row r="61" spans="1:29" customFormat="1">
      <c r="A61" s="45">
        <v>51</v>
      </c>
      <c r="B61" s="83"/>
      <c r="C61" s="46">
        <f t="shared" si="4"/>
        <v>9785389329584</v>
      </c>
      <c r="D61" s="47" t="s">
        <v>1577</v>
      </c>
      <c r="E61" s="48" t="s">
        <v>1423</v>
      </c>
      <c r="F61" s="49" t="s">
        <v>6</v>
      </c>
      <c r="G61" s="50">
        <v>736</v>
      </c>
      <c r="H61" s="47" t="s">
        <v>1805</v>
      </c>
      <c r="I61" s="123" t="s">
        <v>1806</v>
      </c>
      <c r="J61" s="47" t="s">
        <v>1807</v>
      </c>
      <c r="K61" s="51">
        <v>2026</v>
      </c>
      <c r="L61" s="47" t="s">
        <v>216</v>
      </c>
      <c r="M61" s="47" t="s">
        <v>1808</v>
      </c>
      <c r="N61" s="47" t="s">
        <v>1809</v>
      </c>
      <c r="O61" s="123" t="s">
        <v>1810</v>
      </c>
      <c r="P61" s="47" t="s">
        <v>1811</v>
      </c>
      <c r="Q61" s="81">
        <f t="shared" si="5"/>
        <v>68.900000000000006</v>
      </c>
      <c r="R61" s="1"/>
      <c r="S61" s="74" t="str">
        <f t="shared" si="6"/>
        <v/>
      </c>
      <c r="T61" s="52" t="str">
        <f t="shared" si="7"/>
        <v>Image</v>
      </c>
      <c r="U61" s="103">
        <v>9785389329584</v>
      </c>
      <c r="V61" s="112" t="s">
        <v>1812</v>
      </c>
      <c r="W61" s="105">
        <v>68.900000000000006</v>
      </c>
      <c r="X61" s="103">
        <v>671</v>
      </c>
      <c r="AC61" s="152"/>
    </row>
    <row r="62" spans="1:29" customFormat="1">
      <c r="A62" s="45">
        <v>52</v>
      </c>
      <c r="B62" s="83"/>
      <c r="C62" s="46">
        <f t="shared" si="4"/>
        <v>9785171757298</v>
      </c>
      <c r="D62" s="47" t="s">
        <v>30</v>
      </c>
      <c r="E62" s="48" t="s">
        <v>1423</v>
      </c>
      <c r="F62" s="49" t="s">
        <v>6</v>
      </c>
      <c r="G62" s="50">
        <v>352</v>
      </c>
      <c r="H62" s="47" t="s">
        <v>1813</v>
      </c>
      <c r="I62" s="123" t="s">
        <v>1814</v>
      </c>
      <c r="J62" s="47" t="s">
        <v>1815</v>
      </c>
      <c r="K62" s="51">
        <v>2026</v>
      </c>
      <c r="L62" s="47" t="s">
        <v>24</v>
      </c>
      <c r="M62" s="47" t="s">
        <v>1489</v>
      </c>
      <c r="N62" s="47" t="s">
        <v>1816</v>
      </c>
      <c r="O62" s="123" t="s">
        <v>1817</v>
      </c>
      <c r="P62" s="47" t="s">
        <v>1818</v>
      </c>
      <c r="Q62" s="81">
        <f t="shared" si="5"/>
        <v>51.5</v>
      </c>
      <c r="R62" s="1"/>
      <c r="S62" s="74" t="str">
        <f t="shared" si="6"/>
        <v/>
      </c>
      <c r="T62" s="52" t="str">
        <f t="shared" si="7"/>
        <v>Image</v>
      </c>
      <c r="U62" s="103">
        <v>9785171757298</v>
      </c>
      <c r="V62" s="112" t="s">
        <v>1819</v>
      </c>
      <c r="W62" s="105">
        <v>51.5</v>
      </c>
      <c r="X62" s="103">
        <v>380</v>
      </c>
      <c r="AC62" s="152"/>
    </row>
    <row r="63" spans="1:29" customFormat="1">
      <c r="A63" s="45">
        <v>53</v>
      </c>
      <c r="B63" s="83"/>
      <c r="C63" s="46">
        <f t="shared" si="4"/>
        <v>9785389327870</v>
      </c>
      <c r="D63" s="47" t="s">
        <v>30</v>
      </c>
      <c r="E63" s="48" t="s">
        <v>1423</v>
      </c>
      <c r="F63" s="49" t="s">
        <v>6</v>
      </c>
      <c r="G63" s="50">
        <v>560</v>
      </c>
      <c r="H63" s="47" t="s">
        <v>1820</v>
      </c>
      <c r="I63" s="123" t="s">
        <v>1821</v>
      </c>
      <c r="J63" s="47" t="s">
        <v>1822</v>
      </c>
      <c r="K63" s="51">
        <v>2026</v>
      </c>
      <c r="L63" s="47" t="s">
        <v>1526</v>
      </c>
      <c r="M63" s="47" t="s">
        <v>1527</v>
      </c>
      <c r="N63" s="47" t="s">
        <v>1823</v>
      </c>
      <c r="O63" s="123" t="s">
        <v>1824</v>
      </c>
      <c r="P63" s="47" t="s">
        <v>1825</v>
      </c>
      <c r="Q63" s="81">
        <f t="shared" si="5"/>
        <v>57.6</v>
      </c>
      <c r="R63" s="1"/>
      <c r="S63" s="74" t="str">
        <f t="shared" si="6"/>
        <v/>
      </c>
      <c r="T63" s="52" t="str">
        <f t="shared" si="7"/>
        <v>Image</v>
      </c>
      <c r="U63" s="103">
        <v>9785389327870</v>
      </c>
      <c r="V63" s="112" t="s">
        <v>1826</v>
      </c>
      <c r="W63" s="105">
        <v>57.6</v>
      </c>
      <c r="X63" s="103">
        <v>488</v>
      </c>
      <c r="AC63" s="152"/>
    </row>
    <row r="64" spans="1:29" customFormat="1">
      <c r="A64" s="45">
        <v>54</v>
      </c>
      <c r="B64" s="83" t="s">
        <v>2712</v>
      </c>
      <c r="C64" s="46">
        <f t="shared" si="4"/>
        <v>9785042360565</v>
      </c>
      <c r="D64" s="47" t="s">
        <v>30</v>
      </c>
      <c r="E64" s="48" t="s">
        <v>1423</v>
      </c>
      <c r="F64" s="49" t="s">
        <v>6</v>
      </c>
      <c r="G64" s="50">
        <v>416</v>
      </c>
      <c r="H64" s="47" t="s">
        <v>1827</v>
      </c>
      <c r="I64" s="123" t="s">
        <v>1828</v>
      </c>
      <c r="J64" s="47" t="s">
        <v>1829</v>
      </c>
      <c r="K64" s="51">
        <v>2026</v>
      </c>
      <c r="L64" s="47" t="s">
        <v>25</v>
      </c>
      <c r="M64" s="47" t="s">
        <v>1830</v>
      </c>
      <c r="N64" s="47" t="s">
        <v>1831</v>
      </c>
      <c r="O64" s="123" t="s">
        <v>1832</v>
      </c>
      <c r="P64" s="47" t="s">
        <v>1833</v>
      </c>
      <c r="Q64" s="81">
        <f t="shared" si="5"/>
        <v>62.7</v>
      </c>
      <c r="R64" s="1"/>
      <c r="S64" s="74" t="str">
        <f t="shared" si="6"/>
        <v/>
      </c>
      <c r="T64" s="52" t="str">
        <f t="shared" si="7"/>
        <v>Image</v>
      </c>
      <c r="U64" s="103">
        <v>9785042360565</v>
      </c>
      <c r="V64" s="112" t="s">
        <v>1834</v>
      </c>
      <c r="W64" s="105">
        <v>62.7</v>
      </c>
      <c r="X64" s="103">
        <v>455</v>
      </c>
      <c r="AC64" s="152"/>
    </row>
    <row r="65" spans="1:29" customFormat="1">
      <c r="A65" s="45">
        <v>55</v>
      </c>
      <c r="B65" s="83"/>
      <c r="C65" s="46">
        <f t="shared" si="4"/>
        <v>9785389308992</v>
      </c>
      <c r="D65" s="47" t="s">
        <v>30</v>
      </c>
      <c r="E65" s="48" t="s">
        <v>1423</v>
      </c>
      <c r="F65" s="49" t="s">
        <v>6</v>
      </c>
      <c r="G65" s="50">
        <v>480</v>
      </c>
      <c r="H65" s="47" t="s">
        <v>1835</v>
      </c>
      <c r="I65" s="123" t="s">
        <v>1836</v>
      </c>
      <c r="J65" s="47" t="s">
        <v>1837</v>
      </c>
      <c r="K65" s="51">
        <v>2026</v>
      </c>
      <c r="L65" s="47" t="s">
        <v>216</v>
      </c>
      <c r="M65" s="47" t="s">
        <v>1677</v>
      </c>
      <c r="N65" s="47" t="s">
        <v>1838</v>
      </c>
      <c r="O65" s="123" t="s">
        <v>1839</v>
      </c>
      <c r="P65" s="47" t="s">
        <v>2721</v>
      </c>
      <c r="Q65" s="81">
        <f t="shared" si="5"/>
        <v>59.1</v>
      </c>
      <c r="R65" s="1"/>
      <c r="S65" s="74" t="str">
        <f t="shared" si="6"/>
        <v/>
      </c>
      <c r="T65" s="52" t="str">
        <f t="shared" si="7"/>
        <v>Image</v>
      </c>
      <c r="U65" s="103">
        <v>9785389308992</v>
      </c>
      <c r="V65" s="112" t="s">
        <v>1841</v>
      </c>
      <c r="W65" s="105">
        <v>59.1</v>
      </c>
      <c r="X65" s="103">
        <v>460</v>
      </c>
      <c r="AC65" s="152"/>
    </row>
    <row r="66" spans="1:29" customFormat="1">
      <c r="A66" s="45">
        <v>56</v>
      </c>
      <c r="B66" s="83"/>
      <c r="C66" s="46">
        <f t="shared" si="4"/>
        <v>9785042424199</v>
      </c>
      <c r="D66" s="47" t="s">
        <v>30</v>
      </c>
      <c r="E66" s="48" t="s">
        <v>1423</v>
      </c>
      <c r="F66" s="49" t="s">
        <v>6</v>
      </c>
      <c r="G66" s="50">
        <v>608</v>
      </c>
      <c r="H66" s="47" t="s">
        <v>1842</v>
      </c>
      <c r="I66" s="123" t="s">
        <v>1843</v>
      </c>
      <c r="J66" s="47" t="s">
        <v>1844</v>
      </c>
      <c r="K66" s="51">
        <v>2026</v>
      </c>
      <c r="L66" s="47" t="s">
        <v>25</v>
      </c>
      <c r="M66" s="47" t="s">
        <v>1800</v>
      </c>
      <c r="N66" s="47" t="s">
        <v>1845</v>
      </c>
      <c r="O66" s="123" t="s">
        <v>1846</v>
      </c>
      <c r="P66" s="47" t="s">
        <v>1847</v>
      </c>
      <c r="Q66" s="81">
        <f t="shared" si="5"/>
        <v>40</v>
      </c>
      <c r="R66" s="1"/>
      <c r="S66" s="74" t="str">
        <f t="shared" si="6"/>
        <v/>
      </c>
      <c r="T66" s="52" t="str">
        <f t="shared" si="7"/>
        <v>Image</v>
      </c>
      <c r="U66" s="103">
        <v>9785042424199</v>
      </c>
      <c r="V66" s="112" t="s">
        <v>1848</v>
      </c>
      <c r="W66" s="105">
        <v>40</v>
      </c>
      <c r="X66" s="103">
        <v>428</v>
      </c>
      <c r="AC66" s="152"/>
    </row>
    <row r="67" spans="1:29" customFormat="1">
      <c r="A67" s="45">
        <v>57</v>
      </c>
      <c r="B67" s="83"/>
      <c r="C67" s="46">
        <f t="shared" si="4"/>
        <v>9785171887001</v>
      </c>
      <c r="D67" s="47" t="s">
        <v>30</v>
      </c>
      <c r="E67" s="48" t="s">
        <v>1423</v>
      </c>
      <c r="F67" s="49" t="s">
        <v>6</v>
      </c>
      <c r="G67" s="50">
        <v>352</v>
      </c>
      <c r="H67" s="47" t="s">
        <v>1849</v>
      </c>
      <c r="I67" s="123" t="s">
        <v>1850</v>
      </c>
      <c r="J67" s="47" t="s">
        <v>1851</v>
      </c>
      <c r="K67" s="51">
        <v>2026</v>
      </c>
      <c r="L67" s="47" t="s">
        <v>24</v>
      </c>
      <c r="M67" s="47" t="s">
        <v>1616</v>
      </c>
      <c r="N67" s="47" t="s">
        <v>1852</v>
      </c>
      <c r="O67" s="123" t="s">
        <v>1853</v>
      </c>
      <c r="P67" s="47" t="s">
        <v>1854</v>
      </c>
      <c r="Q67" s="81">
        <f t="shared" si="5"/>
        <v>32.799999999999997</v>
      </c>
      <c r="R67" s="1"/>
      <c r="S67" s="74" t="str">
        <f t="shared" si="6"/>
        <v/>
      </c>
      <c r="T67" s="52" t="str">
        <f t="shared" si="7"/>
        <v>Image</v>
      </c>
      <c r="U67" s="103">
        <v>9785171887001</v>
      </c>
      <c r="V67" s="112" t="s">
        <v>1855</v>
      </c>
      <c r="W67" s="105">
        <v>32.799999999999997</v>
      </c>
      <c r="X67" s="103">
        <v>304</v>
      </c>
      <c r="AC67" s="152"/>
    </row>
    <row r="68" spans="1:29" customFormat="1">
      <c r="A68" s="45">
        <v>58</v>
      </c>
      <c r="B68" s="83"/>
      <c r="C68" s="46">
        <f t="shared" si="4"/>
        <v>9785171870829</v>
      </c>
      <c r="D68" s="47" t="s">
        <v>30</v>
      </c>
      <c r="E68" s="48" t="s">
        <v>1423</v>
      </c>
      <c r="F68" s="49" t="s">
        <v>6</v>
      </c>
      <c r="G68" s="50">
        <v>288</v>
      </c>
      <c r="H68" s="47" t="s">
        <v>1856</v>
      </c>
      <c r="I68" s="123" t="s">
        <v>1857</v>
      </c>
      <c r="J68" s="47" t="s">
        <v>1858</v>
      </c>
      <c r="K68" s="51">
        <v>2026</v>
      </c>
      <c r="L68" s="47" t="s">
        <v>24</v>
      </c>
      <c r="M68" s="47" t="s">
        <v>1859</v>
      </c>
      <c r="N68" s="47" t="s">
        <v>1860</v>
      </c>
      <c r="O68" s="123" t="s">
        <v>1861</v>
      </c>
      <c r="P68" s="47" t="s">
        <v>1862</v>
      </c>
      <c r="Q68" s="81">
        <f t="shared" si="5"/>
        <v>47.9</v>
      </c>
      <c r="R68" s="1"/>
      <c r="S68" s="74" t="str">
        <f t="shared" si="6"/>
        <v/>
      </c>
      <c r="T68" s="52" t="str">
        <f t="shared" si="7"/>
        <v>Image</v>
      </c>
      <c r="U68" s="103">
        <v>9785171870829</v>
      </c>
      <c r="V68" s="112" t="s">
        <v>1863</v>
      </c>
      <c r="W68" s="105">
        <v>47.9</v>
      </c>
      <c r="X68" s="103">
        <v>334</v>
      </c>
      <c r="AC68" s="152"/>
    </row>
    <row r="69" spans="1:29" customFormat="1">
      <c r="A69" s="45">
        <v>59</v>
      </c>
      <c r="B69" s="83"/>
      <c r="C69" s="46">
        <f t="shared" si="4"/>
        <v>9785389308732</v>
      </c>
      <c r="D69" s="47" t="s">
        <v>30</v>
      </c>
      <c r="E69" s="48" t="s">
        <v>1423</v>
      </c>
      <c r="F69" s="49" t="s">
        <v>6</v>
      </c>
      <c r="G69" s="50">
        <v>192</v>
      </c>
      <c r="H69" s="47" t="s">
        <v>1864</v>
      </c>
      <c r="I69" s="123" t="s">
        <v>1865</v>
      </c>
      <c r="J69" s="47" t="s">
        <v>1866</v>
      </c>
      <c r="K69" s="51">
        <v>2026</v>
      </c>
      <c r="L69" s="47" t="s">
        <v>216</v>
      </c>
      <c r="M69" s="47" t="s">
        <v>1677</v>
      </c>
      <c r="N69" s="47" t="s">
        <v>1867</v>
      </c>
      <c r="O69" s="123" t="s">
        <v>1868</v>
      </c>
      <c r="P69" s="47" t="s">
        <v>1869</v>
      </c>
      <c r="Q69" s="81">
        <f t="shared" si="5"/>
        <v>32.200000000000003</v>
      </c>
      <c r="R69" s="1"/>
      <c r="S69" s="74" t="str">
        <f t="shared" si="6"/>
        <v/>
      </c>
      <c r="T69" s="52" t="str">
        <f t="shared" si="7"/>
        <v>Image</v>
      </c>
      <c r="U69" s="103">
        <v>9785389308732</v>
      </c>
      <c r="V69" s="112" t="s">
        <v>1870</v>
      </c>
      <c r="W69" s="105">
        <v>32.200000000000003</v>
      </c>
      <c r="X69" s="103">
        <v>211</v>
      </c>
      <c r="AC69" s="152"/>
    </row>
    <row r="70" spans="1:29" customFormat="1">
      <c r="A70" s="45">
        <v>60</v>
      </c>
      <c r="B70" s="83"/>
      <c r="C70" s="46">
        <f t="shared" si="4"/>
        <v>9785171868857</v>
      </c>
      <c r="D70" s="47" t="s">
        <v>30</v>
      </c>
      <c r="E70" s="48" t="s">
        <v>1423</v>
      </c>
      <c r="F70" s="49" t="s">
        <v>6</v>
      </c>
      <c r="G70" s="50">
        <v>480</v>
      </c>
      <c r="H70" s="47" t="s">
        <v>1871</v>
      </c>
      <c r="I70" s="123" t="s">
        <v>1872</v>
      </c>
      <c r="J70" s="47" t="s">
        <v>1873</v>
      </c>
      <c r="K70" s="51">
        <v>2026</v>
      </c>
      <c r="L70" s="47" t="s">
        <v>24</v>
      </c>
      <c r="M70" s="47" t="s">
        <v>1616</v>
      </c>
      <c r="N70" s="47" t="s">
        <v>1874</v>
      </c>
      <c r="O70" s="123" t="s">
        <v>1875</v>
      </c>
      <c r="P70" s="47" t="s">
        <v>2722</v>
      </c>
      <c r="Q70" s="81">
        <f t="shared" si="5"/>
        <v>40.1</v>
      </c>
      <c r="R70" s="1"/>
      <c r="S70" s="74" t="str">
        <f t="shared" si="6"/>
        <v/>
      </c>
      <c r="T70" s="52" t="str">
        <f t="shared" si="7"/>
        <v>Image</v>
      </c>
      <c r="U70" s="103">
        <v>9785171868857</v>
      </c>
      <c r="V70" s="112" t="s">
        <v>1877</v>
      </c>
      <c r="W70" s="105">
        <v>40.1</v>
      </c>
      <c r="X70" s="103">
        <v>378</v>
      </c>
      <c r="AC70" s="152"/>
    </row>
    <row r="71" spans="1:29" customFormat="1">
      <c r="A71" s="45">
        <v>61</v>
      </c>
      <c r="B71" s="83" t="s">
        <v>2712</v>
      </c>
      <c r="C71" s="46">
        <f t="shared" si="4"/>
        <v>9785389325159</v>
      </c>
      <c r="D71" s="47" t="s">
        <v>30</v>
      </c>
      <c r="E71" s="48" t="s">
        <v>1423</v>
      </c>
      <c r="F71" s="49" t="s">
        <v>6</v>
      </c>
      <c r="G71" s="50">
        <v>512</v>
      </c>
      <c r="H71" s="47" t="s">
        <v>1878</v>
      </c>
      <c r="I71" s="123" t="s">
        <v>1879</v>
      </c>
      <c r="J71" s="47" t="s">
        <v>1880</v>
      </c>
      <c r="K71" s="51">
        <v>2026</v>
      </c>
      <c r="L71" s="47" t="s">
        <v>216</v>
      </c>
      <c r="M71" s="47" t="s">
        <v>1497</v>
      </c>
      <c r="N71" s="47" t="s">
        <v>1881</v>
      </c>
      <c r="O71" s="123" t="s">
        <v>1882</v>
      </c>
      <c r="P71" s="47" t="s">
        <v>1883</v>
      </c>
      <c r="Q71" s="81">
        <f t="shared" si="5"/>
        <v>61.6</v>
      </c>
      <c r="R71" s="1"/>
      <c r="S71" s="74" t="str">
        <f t="shared" si="6"/>
        <v/>
      </c>
      <c r="T71" s="52" t="str">
        <f t="shared" si="7"/>
        <v>Image</v>
      </c>
      <c r="U71" s="103">
        <v>9785389325159</v>
      </c>
      <c r="V71" s="112" t="s">
        <v>1884</v>
      </c>
      <c r="W71" s="125">
        <v>61.6</v>
      </c>
      <c r="X71" s="103">
        <v>678</v>
      </c>
      <c r="AC71" s="152"/>
    </row>
    <row r="72" spans="1:29" customFormat="1">
      <c r="A72" s="45">
        <v>62</v>
      </c>
      <c r="B72" s="83"/>
      <c r="C72" s="46">
        <f t="shared" si="4"/>
        <v>9785389319585</v>
      </c>
      <c r="D72" s="47" t="s">
        <v>30</v>
      </c>
      <c r="E72" s="48" t="s">
        <v>1423</v>
      </c>
      <c r="F72" s="49" t="s">
        <v>6</v>
      </c>
      <c r="G72" s="50">
        <v>320</v>
      </c>
      <c r="H72" s="47" t="s">
        <v>1885</v>
      </c>
      <c r="I72" s="123" t="s">
        <v>1886</v>
      </c>
      <c r="J72" s="47" t="s">
        <v>1887</v>
      </c>
      <c r="K72" s="51">
        <v>2026</v>
      </c>
      <c r="L72" s="47" t="s">
        <v>216</v>
      </c>
      <c r="M72" s="47" t="s">
        <v>1677</v>
      </c>
      <c r="N72" s="47" t="s">
        <v>1888</v>
      </c>
      <c r="O72" s="123" t="s">
        <v>1889</v>
      </c>
      <c r="P72" s="47" t="s">
        <v>1890</v>
      </c>
      <c r="Q72" s="81">
        <f t="shared" si="5"/>
        <v>49.8</v>
      </c>
      <c r="R72" s="1"/>
      <c r="S72" s="74" t="str">
        <f t="shared" si="6"/>
        <v/>
      </c>
      <c r="T72" s="52" t="str">
        <f t="shared" si="7"/>
        <v>Image</v>
      </c>
      <c r="U72" s="103">
        <v>9785389319585</v>
      </c>
      <c r="V72" s="112" t="s">
        <v>1891</v>
      </c>
      <c r="W72" s="105">
        <v>49.8</v>
      </c>
      <c r="X72" s="103">
        <v>338</v>
      </c>
      <c r="AC72" s="152"/>
    </row>
    <row r="73" spans="1:29" customFormat="1">
      <c r="A73" s="45">
        <v>63</v>
      </c>
      <c r="B73" s="83"/>
      <c r="C73" s="46">
        <f t="shared" si="4"/>
        <v>9785389284005</v>
      </c>
      <c r="D73" s="47" t="s">
        <v>30</v>
      </c>
      <c r="E73" s="48" t="s">
        <v>1423</v>
      </c>
      <c r="F73" s="49" t="s">
        <v>6</v>
      </c>
      <c r="G73" s="50">
        <v>512</v>
      </c>
      <c r="H73" s="47" t="s">
        <v>1892</v>
      </c>
      <c r="I73" s="123" t="s">
        <v>1893</v>
      </c>
      <c r="J73" s="47" t="s">
        <v>1894</v>
      </c>
      <c r="K73" s="51">
        <v>2026</v>
      </c>
      <c r="L73" s="47" t="s">
        <v>1526</v>
      </c>
      <c r="M73" s="47" t="s">
        <v>1895</v>
      </c>
      <c r="N73" s="47" t="s">
        <v>1896</v>
      </c>
      <c r="O73" s="123" t="s">
        <v>1897</v>
      </c>
      <c r="P73" s="47" t="s">
        <v>1898</v>
      </c>
      <c r="Q73" s="81">
        <f t="shared" si="5"/>
        <v>66.599999999999994</v>
      </c>
      <c r="R73" s="1"/>
      <c r="S73" s="74" t="str">
        <f t="shared" si="6"/>
        <v/>
      </c>
      <c r="T73" s="52" t="str">
        <f t="shared" si="7"/>
        <v>Image</v>
      </c>
      <c r="U73" s="103">
        <v>9785389284005</v>
      </c>
      <c r="V73" s="112" t="s">
        <v>1899</v>
      </c>
      <c r="W73" s="125">
        <v>66.599999999999994</v>
      </c>
      <c r="X73" s="103">
        <v>588</v>
      </c>
      <c r="AC73" s="152"/>
    </row>
    <row r="74" spans="1:29" customFormat="1">
      <c r="A74" s="45">
        <v>64</v>
      </c>
      <c r="B74" s="83"/>
      <c r="C74" s="46">
        <f t="shared" ref="C74:C137" si="8">HYPERLINK("https://sentrumbookstore.com/catalog/books/"&amp;U74&amp;"/",U74)</f>
        <v>9785171749026</v>
      </c>
      <c r="D74" s="47" t="s">
        <v>30</v>
      </c>
      <c r="E74" s="48" t="s">
        <v>1423</v>
      </c>
      <c r="F74" s="49" t="s">
        <v>6</v>
      </c>
      <c r="G74" s="50">
        <v>256</v>
      </c>
      <c r="H74" s="47" t="s">
        <v>1900</v>
      </c>
      <c r="I74" s="123" t="s">
        <v>1901</v>
      </c>
      <c r="J74" s="47" t="s">
        <v>1902</v>
      </c>
      <c r="K74" s="51">
        <v>2026</v>
      </c>
      <c r="L74" s="47" t="s">
        <v>24</v>
      </c>
      <c r="M74" s="47" t="s">
        <v>1903</v>
      </c>
      <c r="N74" s="47" t="s">
        <v>1904</v>
      </c>
      <c r="O74" s="123" t="s">
        <v>1905</v>
      </c>
      <c r="P74" s="47" t="s">
        <v>1906</v>
      </c>
      <c r="Q74" s="81">
        <f t="shared" si="5"/>
        <v>40.4</v>
      </c>
      <c r="R74" s="1"/>
      <c r="S74" s="74" t="str">
        <f t="shared" si="6"/>
        <v/>
      </c>
      <c r="T74" s="52" t="str">
        <f t="shared" si="7"/>
        <v>Image</v>
      </c>
      <c r="U74" s="103">
        <v>9785171749026</v>
      </c>
      <c r="V74" s="112" t="s">
        <v>1907</v>
      </c>
      <c r="W74" s="105">
        <v>40.4</v>
      </c>
      <c r="X74" s="103">
        <v>293</v>
      </c>
      <c r="AC74" s="152"/>
    </row>
    <row r="75" spans="1:29" customFormat="1">
      <c r="A75" s="45">
        <v>65</v>
      </c>
      <c r="B75" s="83"/>
      <c r="C75" s="46">
        <f t="shared" si="8"/>
        <v>9785171832872</v>
      </c>
      <c r="D75" s="47" t="s">
        <v>30</v>
      </c>
      <c r="E75" s="48" t="s">
        <v>1423</v>
      </c>
      <c r="F75" s="49" t="s">
        <v>6</v>
      </c>
      <c r="G75" s="50">
        <v>320</v>
      </c>
      <c r="H75" s="47" t="s">
        <v>1908</v>
      </c>
      <c r="I75" s="123" t="s">
        <v>1909</v>
      </c>
      <c r="J75" s="47" t="s">
        <v>1910</v>
      </c>
      <c r="K75" s="51">
        <v>2026</v>
      </c>
      <c r="L75" s="47" t="s">
        <v>24</v>
      </c>
      <c r="M75" s="47" t="s">
        <v>1753</v>
      </c>
      <c r="N75" s="47" t="s">
        <v>1911</v>
      </c>
      <c r="O75" s="123" t="s">
        <v>1912</v>
      </c>
      <c r="P75" s="47" t="s">
        <v>1913</v>
      </c>
      <c r="Q75" s="81">
        <f t="shared" ref="Q75:Q138" si="9">ROUND(W75*(100%-Discount),1)</f>
        <v>29.4</v>
      </c>
      <c r="R75" s="1"/>
      <c r="S75" s="74" t="str">
        <f t="shared" ref="S75:S138" si="10">IF(R75="","",R75*Q75)</f>
        <v/>
      </c>
      <c r="T75" s="52" t="str">
        <f t="shared" ref="T75:T138" si="11">HYPERLINK(V75,"Image")</f>
        <v>Image</v>
      </c>
      <c r="U75" s="103">
        <v>9785171832872</v>
      </c>
      <c r="V75" s="112" t="s">
        <v>1914</v>
      </c>
      <c r="W75" s="105">
        <v>29.4</v>
      </c>
      <c r="X75" s="103">
        <v>260</v>
      </c>
      <c r="AC75" s="152"/>
    </row>
    <row r="76" spans="1:29" customFormat="1">
      <c r="A76" s="45">
        <v>66</v>
      </c>
      <c r="B76" s="83"/>
      <c r="C76" s="46">
        <f t="shared" si="8"/>
        <v>9785001678311</v>
      </c>
      <c r="D76" s="47" t="s">
        <v>104</v>
      </c>
      <c r="E76" s="48" t="s">
        <v>1423</v>
      </c>
      <c r="F76" s="49" t="s">
        <v>6</v>
      </c>
      <c r="G76" s="50">
        <v>192</v>
      </c>
      <c r="H76" s="47" t="s">
        <v>1915</v>
      </c>
      <c r="I76" s="123" t="s">
        <v>1916</v>
      </c>
      <c r="J76" s="47" t="s">
        <v>1917</v>
      </c>
      <c r="K76" s="51">
        <v>2026</v>
      </c>
      <c r="L76" s="47" t="s">
        <v>178</v>
      </c>
      <c r="M76" s="47" t="s">
        <v>1918</v>
      </c>
      <c r="N76" s="47" t="s">
        <v>1919</v>
      </c>
      <c r="O76" s="123" t="s">
        <v>1920</v>
      </c>
      <c r="P76" s="47" t="s">
        <v>1921</v>
      </c>
      <c r="Q76" s="81">
        <f t="shared" si="9"/>
        <v>49.1</v>
      </c>
      <c r="R76" s="1"/>
      <c r="S76" s="74" t="str">
        <f t="shared" si="10"/>
        <v/>
      </c>
      <c r="T76" s="52" t="str">
        <f t="shared" si="11"/>
        <v>Image</v>
      </c>
      <c r="U76" s="103">
        <v>9785001678311</v>
      </c>
      <c r="V76" s="112" t="s">
        <v>1922</v>
      </c>
      <c r="W76" s="105">
        <v>49.1</v>
      </c>
      <c r="X76" s="103">
        <v>177</v>
      </c>
      <c r="AC76" s="152"/>
    </row>
    <row r="77" spans="1:29" customFormat="1">
      <c r="A77" s="45">
        <v>67</v>
      </c>
      <c r="B77" s="83"/>
      <c r="C77" s="46">
        <f t="shared" si="8"/>
        <v>9785042486173</v>
      </c>
      <c r="D77" s="47" t="s">
        <v>30</v>
      </c>
      <c r="E77" s="48" t="s">
        <v>1423</v>
      </c>
      <c r="F77" s="49" t="s">
        <v>6</v>
      </c>
      <c r="G77" s="50">
        <v>512</v>
      </c>
      <c r="H77" s="47" t="s">
        <v>1923</v>
      </c>
      <c r="I77" s="123" t="s">
        <v>1924</v>
      </c>
      <c r="J77" s="47" t="s">
        <v>1925</v>
      </c>
      <c r="K77" s="51">
        <v>2026</v>
      </c>
      <c r="L77" s="47" t="s">
        <v>25</v>
      </c>
      <c r="M77" s="47" t="s">
        <v>1926</v>
      </c>
      <c r="N77" s="47" t="s">
        <v>1927</v>
      </c>
      <c r="O77" s="123" t="s">
        <v>1928</v>
      </c>
      <c r="P77" s="47" t="s">
        <v>1929</v>
      </c>
      <c r="Q77" s="81">
        <f t="shared" si="9"/>
        <v>63.9</v>
      </c>
      <c r="R77" s="1"/>
      <c r="S77" s="74" t="str">
        <f t="shared" si="10"/>
        <v/>
      </c>
      <c r="T77" s="52" t="str">
        <f t="shared" si="11"/>
        <v>Image</v>
      </c>
      <c r="U77" s="103">
        <v>9785042486173</v>
      </c>
      <c r="V77" s="112" t="s">
        <v>1930</v>
      </c>
      <c r="W77" s="105">
        <v>63.9</v>
      </c>
      <c r="X77" s="103">
        <v>554</v>
      </c>
      <c r="AC77" s="152"/>
    </row>
    <row r="78" spans="1:29" customFormat="1">
      <c r="A78" s="45">
        <v>68</v>
      </c>
      <c r="B78" s="83"/>
      <c r="C78" s="46">
        <f t="shared" si="8"/>
        <v>9785171780357</v>
      </c>
      <c r="D78" s="47" t="s">
        <v>30</v>
      </c>
      <c r="E78" s="48" t="s">
        <v>1423</v>
      </c>
      <c r="F78" s="49" t="s">
        <v>6</v>
      </c>
      <c r="G78" s="50">
        <v>512</v>
      </c>
      <c r="H78" s="47" t="s">
        <v>1931</v>
      </c>
      <c r="I78" s="123" t="s">
        <v>1932</v>
      </c>
      <c r="J78" s="47" t="s">
        <v>1933</v>
      </c>
      <c r="K78" s="51">
        <v>2026</v>
      </c>
      <c r="L78" s="47" t="s">
        <v>24</v>
      </c>
      <c r="M78" s="47" t="s">
        <v>1792</v>
      </c>
      <c r="N78" s="47" t="s">
        <v>1934</v>
      </c>
      <c r="O78" s="123" t="s">
        <v>1935</v>
      </c>
      <c r="P78" s="47" t="s">
        <v>1936</v>
      </c>
      <c r="Q78" s="81">
        <f t="shared" si="9"/>
        <v>52.7</v>
      </c>
      <c r="R78" s="1"/>
      <c r="S78" s="74" t="str">
        <f t="shared" si="10"/>
        <v/>
      </c>
      <c r="T78" s="52" t="str">
        <f t="shared" si="11"/>
        <v>Image</v>
      </c>
      <c r="U78" s="103">
        <v>9785171780357</v>
      </c>
      <c r="V78" s="112" t="s">
        <v>1937</v>
      </c>
      <c r="W78" s="105">
        <v>52.7</v>
      </c>
      <c r="X78" s="103">
        <v>470</v>
      </c>
      <c r="AC78" s="152"/>
    </row>
    <row r="79" spans="1:29" customFormat="1">
      <c r="A79" s="45">
        <v>69</v>
      </c>
      <c r="B79" s="83"/>
      <c r="C79" s="46">
        <f t="shared" si="8"/>
        <v>9785171778422</v>
      </c>
      <c r="D79" s="47" t="s">
        <v>30</v>
      </c>
      <c r="E79" s="48" t="s">
        <v>1423</v>
      </c>
      <c r="F79" s="49" t="s">
        <v>6</v>
      </c>
      <c r="G79" s="50">
        <v>256</v>
      </c>
      <c r="H79" s="47" t="s">
        <v>1938</v>
      </c>
      <c r="I79" s="123" t="s">
        <v>1939</v>
      </c>
      <c r="J79" s="47" t="s">
        <v>1940</v>
      </c>
      <c r="K79" s="51">
        <v>2026</v>
      </c>
      <c r="L79" s="47" t="s">
        <v>24</v>
      </c>
      <c r="M79" s="47" t="s">
        <v>1489</v>
      </c>
      <c r="N79" s="47" t="s">
        <v>1941</v>
      </c>
      <c r="O79" s="123" t="s">
        <v>1942</v>
      </c>
      <c r="P79" s="47" t="s">
        <v>1943</v>
      </c>
      <c r="Q79" s="81">
        <f t="shared" si="9"/>
        <v>44.2</v>
      </c>
      <c r="R79" s="1"/>
      <c r="S79" s="74" t="str">
        <f t="shared" si="10"/>
        <v/>
      </c>
      <c r="T79" s="52" t="str">
        <f t="shared" si="11"/>
        <v>Image</v>
      </c>
      <c r="U79" s="103">
        <v>9785171778422</v>
      </c>
      <c r="V79" s="112" t="s">
        <v>1944</v>
      </c>
      <c r="W79" s="105">
        <v>44.2</v>
      </c>
      <c r="X79" s="103">
        <v>288</v>
      </c>
      <c r="AC79" s="152"/>
    </row>
    <row r="80" spans="1:29" customFormat="1">
      <c r="A80" s="45">
        <v>70</v>
      </c>
      <c r="B80" s="83"/>
      <c r="C80" s="46">
        <f t="shared" si="8"/>
        <v>9785389281301</v>
      </c>
      <c r="D80" s="47" t="s">
        <v>30</v>
      </c>
      <c r="E80" s="48" t="s">
        <v>1423</v>
      </c>
      <c r="F80" s="49" t="s">
        <v>6</v>
      </c>
      <c r="G80" s="50">
        <v>416</v>
      </c>
      <c r="H80" s="47" t="s">
        <v>1945</v>
      </c>
      <c r="I80" s="123" t="s">
        <v>1946</v>
      </c>
      <c r="J80" s="47" t="s">
        <v>1947</v>
      </c>
      <c r="K80" s="51">
        <v>2026</v>
      </c>
      <c r="L80" s="47" t="s">
        <v>1526</v>
      </c>
      <c r="M80" s="47" t="s">
        <v>1895</v>
      </c>
      <c r="N80" s="47" t="s">
        <v>1948</v>
      </c>
      <c r="O80" s="123" t="s">
        <v>1949</v>
      </c>
      <c r="P80" s="47" t="s">
        <v>1950</v>
      </c>
      <c r="Q80" s="81">
        <f t="shared" si="9"/>
        <v>68</v>
      </c>
      <c r="R80" s="1"/>
      <c r="S80" s="74" t="str">
        <f t="shared" si="10"/>
        <v/>
      </c>
      <c r="T80" s="52" t="str">
        <f t="shared" si="11"/>
        <v>Image</v>
      </c>
      <c r="U80" s="103">
        <v>9785389281301</v>
      </c>
      <c r="V80" s="112" t="s">
        <v>1951</v>
      </c>
      <c r="W80" s="105">
        <v>68</v>
      </c>
      <c r="X80" s="103">
        <v>478</v>
      </c>
      <c r="AC80" s="152"/>
    </row>
    <row r="81" spans="1:29" customFormat="1">
      <c r="A81" s="45">
        <v>71</v>
      </c>
      <c r="B81" s="83"/>
      <c r="C81" s="46">
        <f t="shared" si="8"/>
        <v>9785890596024</v>
      </c>
      <c r="D81" s="47" t="s">
        <v>30</v>
      </c>
      <c r="E81" s="48" t="s">
        <v>1423</v>
      </c>
      <c r="F81" s="49" t="s">
        <v>6</v>
      </c>
      <c r="G81" s="50">
        <v>368</v>
      </c>
      <c r="H81" s="47" t="s">
        <v>1952</v>
      </c>
      <c r="I81" s="123" t="s">
        <v>1953</v>
      </c>
      <c r="J81" s="47" t="s">
        <v>1954</v>
      </c>
      <c r="K81" s="51">
        <v>2026</v>
      </c>
      <c r="L81" s="47" t="s">
        <v>1955</v>
      </c>
      <c r="M81" s="47"/>
      <c r="N81" s="47" t="s">
        <v>1956</v>
      </c>
      <c r="O81" s="123" t="s">
        <v>1957</v>
      </c>
      <c r="P81" s="47" t="s">
        <v>1958</v>
      </c>
      <c r="Q81" s="81">
        <f t="shared" si="9"/>
        <v>44</v>
      </c>
      <c r="R81" s="1"/>
      <c r="S81" s="74" t="str">
        <f t="shared" si="10"/>
        <v/>
      </c>
      <c r="T81" s="52" t="str">
        <f t="shared" si="11"/>
        <v>Image</v>
      </c>
      <c r="U81" s="103">
        <v>9785890596024</v>
      </c>
      <c r="V81" s="112" t="s">
        <v>1959</v>
      </c>
      <c r="W81" s="105">
        <v>44</v>
      </c>
      <c r="X81" s="103">
        <v>351</v>
      </c>
      <c r="AC81" s="152"/>
    </row>
    <row r="82" spans="1:29" customFormat="1">
      <c r="A82" s="45">
        <v>72</v>
      </c>
      <c r="B82" s="83"/>
      <c r="C82" s="46">
        <f t="shared" si="8"/>
        <v>9785002502660</v>
      </c>
      <c r="D82" s="47" t="s">
        <v>30</v>
      </c>
      <c r="E82" s="48" t="s">
        <v>1423</v>
      </c>
      <c r="F82" s="49" t="s">
        <v>6</v>
      </c>
      <c r="G82" s="50">
        <v>192</v>
      </c>
      <c r="H82" s="47" t="s">
        <v>1960</v>
      </c>
      <c r="I82" s="123" t="s">
        <v>1961</v>
      </c>
      <c r="J82" s="47" t="s">
        <v>1962</v>
      </c>
      <c r="K82" s="51">
        <v>2026</v>
      </c>
      <c r="L82" s="47" t="s">
        <v>660</v>
      </c>
      <c r="M82" s="47" t="s">
        <v>1963</v>
      </c>
      <c r="N82" s="47" t="s">
        <v>1964</v>
      </c>
      <c r="O82" s="123" t="s">
        <v>1965</v>
      </c>
      <c r="P82" s="47" t="s">
        <v>1966</v>
      </c>
      <c r="Q82" s="81">
        <f t="shared" si="9"/>
        <v>32.9</v>
      </c>
      <c r="R82" s="1"/>
      <c r="S82" s="74" t="str">
        <f t="shared" si="10"/>
        <v/>
      </c>
      <c r="T82" s="52" t="str">
        <f t="shared" si="11"/>
        <v>Image</v>
      </c>
      <c r="U82" s="103">
        <v>9785002502660</v>
      </c>
      <c r="V82" s="112" t="s">
        <v>1967</v>
      </c>
      <c r="W82" s="105">
        <v>32.9</v>
      </c>
      <c r="X82" s="103">
        <v>234</v>
      </c>
      <c r="AC82" s="152"/>
    </row>
    <row r="83" spans="1:29" customFormat="1">
      <c r="A83" s="45">
        <v>73</v>
      </c>
      <c r="B83" s="83"/>
      <c r="C83" s="46">
        <f t="shared" si="8"/>
        <v>9785171836153</v>
      </c>
      <c r="D83" s="47" t="s">
        <v>30</v>
      </c>
      <c r="E83" s="48" t="s">
        <v>1423</v>
      </c>
      <c r="F83" s="49" t="s">
        <v>6</v>
      </c>
      <c r="G83" s="50">
        <v>800</v>
      </c>
      <c r="H83" s="47" t="s">
        <v>1968</v>
      </c>
      <c r="I83" s="123" t="s">
        <v>1969</v>
      </c>
      <c r="J83" s="47" t="s">
        <v>1970</v>
      </c>
      <c r="K83" s="51">
        <v>2026</v>
      </c>
      <c r="L83" s="47" t="s">
        <v>24</v>
      </c>
      <c r="M83" s="47" t="s">
        <v>1753</v>
      </c>
      <c r="N83" s="47" t="s">
        <v>1971</v>
      </c>
      <c r="O83" s="123" t="s">
        <v>1972</v>
      </c>
      <c r="P83" s="47" t="s">
        <v>2723</v>
      </c>
      <c r="Q83" s="81">
        <f t="shared" si="9"/>
        <v>53.5</v>
      </c>
      <c r="R83" s="1"/>
      <c r="S83" s="74" t="str">
        <f t="shared" si="10"/>
        <v/>
      </c>
      <c r="T83" s="52" t="str">
        <f t="shared" si="11"/>
        <v>Image</v>
      </c>
      <c r="U83" s="103">
        <v>9785171836153</v>
      </c>
      <c r="V83" s="112" t="s">
        <v>1974</v>
      </c>
      <c r="W83" s="105">
        <v>53.5</v>
      </c>
      <c r="X83" s="103">
        <v>550</v>
      </c>
      <c r="AC83" s="152"/>
    </row>
    <row r="84" spans="1:29" customFormat="1">
      <c r="A84" s="45">
        <v>74</v>
      </c>
      <c r="B84" s="83"/>
      <c r="C84" s="46">
        <f t="shared" si="8"/>
        <v>9785171880132</v>
      </c>
      <c r="D84" s="47" t="s">
        <v>1577</v>
      </c>
      <c r="E84" s="48" t="s">
        <v>1423</v>
      </c>
      <c r="F84" s="49" t="s">
        <v>6</v>
      </c>
      <c r="G84" s="50">
        <v>672</v>
      </c>
      <c r="H84" s="47" t="s">
        <v>1975</v>
      </c>
      <c r="I84" s="123" t="s">
        <v>1976</v>
      </c>
      <c r="J84" s="47" t="s">
        <v>1977</v>
      </c>
      <c r="K84" s="51">
        <v>2026</v>
      </c>
      <c r="L84" s="47" t="s">
        <v>24</v>
      </c>
      <c r="M84" s="47" t="s">
        <v>1565</v>
      </c>
      <c r="N84" s="47" t="s">
        <v>1978</v>
      </c>
      <c r="O84" s="123" t="s">
        <v>1979</v>
      </c>
      <c r="P84" s="47" t="s">
        <v>1980</v>
      </c>
      <c r="Q84" s="81">
        <f t="shared" si="9"/>
        <v>66.400000000000006</v>
      </c>
      <c r="R84" s="1"/>
      <c r="S84" s="74" t="str">
        <f t="shared" si="10"/>
        <v/>
      </c>
      <c r="T84" s="52" t="str">
        <f t="shared" si="11"/>
        <v>Image</v>
      </c>
      <c r="U84" s="103">
        <v>9785171880132</v>
      </c>
      <c r="V84" s="112" t="s">
        <v>1981</v>
      </c>
      <c r="W84" s="105">
        <v>66.400000000000006</v>
      </c>
      <c r="X84" s="103">
        <v>620</v>
      </c>
      <c r="AC84" s="152"/>
    </row>
    <row r="85" spans="1:29" customFormat="1">
      <c r="A85" s="45">
        <v>75</v>
      </c>
      <c r="B85" s="83"/>
      <c r="C85" s="46">
        <f t="shared" si="8"/>
        <v>9785042420399</v>
      </c>
      <c r="D85" s="47" t="s">
        <v>30</v>
      </c>
      <c r="E85" s="48" t="s">
        <v>1423</v>
      </c>
      <c r="F85" s="49" t="s">
        <v>6</v>
      </c>
      <c r="G85" s="50">
        <v>256</v>
      </c>
      <c r="H85" s="47" t="s">
        <v>1982</v>
      </c>
      <c r="I85" s="123" t="s">
        <v>1983</v>
      </c>
      <c r="J85" s="47" t="s">
        <v>1984</v>
      </c>
      <c r="K85" s="51">
        <v>2026</v>
      </c>
      <c r="L85" s="47" t="s">
        <v>729</v>
      </c>
      <c r="M85" s="47" t="s">
        <v>1985</v>
      </c>
      <c r="N85" s="47" t="s">
        <v>1986</v>
      </c>
      <c r="O85" s="123" t="s">
        <v>1987</v>
      </c>
      <c r="P85" s="47" t="s">
        <v>1988</v>
      </c>
      <c r="Q85" s="81">
        <f t="shared" si="9"/>
        <v>39.700000000000003</v>
      </c>
      <c r="R85" s="1"/>
      <c r="S85" s="74" t="str">
        <f t="shared" si="10"/>
        <v/>
      </c>
      <c r="T85" s="52" t="str">
        <f t="shared" si="11"/>
        <v>Image</v>
      </c>
      <c r="U85" s="103">
        <v>9785042420399</v>
      </c>
      <c r="V85" s="112" t="s">
        <v>1989</v>
      </c>
      <c r="W85" s="105">
        <v>39.700000000000003</v>
      </c>
      <c r="X85" s="103">
        <v>332</v>
      </c>
      <c r="AC85" s="152"/>
    </row>
    <row r="86" spans="1:29" customFormat="1">
      <c r="A86" s="45">
        <v>76</v>
      </c>
      <c r="B86" s="83"/>
      <c r="C86" s="46">
        <f t="shared" si="8"/>
        <v>9785389291454</v>
      </c>
      <c r="D86" s="47" t="s">
        <v>30</v>
      </c>
      <c r="E86" s="48" t="s">
        <v>1423</v>
      </c>
      <c r="F86" s="49" t="s">
        <v>6</v>
      </c>
      <c r="G86" s="50">
        <v>432</v>
      </c>
      <c r="H86" s="47" t="s">
        <v>1990</v>
      </c>
      <c r="I86" s="123" t="s">
        <v>1991</v>
      </c>
      <c r="J86" s="47" t="s">
        <v>1992</v>
      </c>
      <c r="K86" s="51">
        <v>2026</v>
      </c>
      <c r="L86" s="47" t="s">
        <v>1526</v>
      </c>
      <c r="M86" s="47" t="s">
        <v>1993</v>
      </c>
      <c r="N86" s="47" t="s">
        <v>1994</v>
      </c>
      <c r="O86" s="123" t="s">
        <v>1995</v>
      </c>
      <c r="P86" s="47" t="s">
        <v>1996</v>
      </c>
      <c r="Q86" s="81">
        <f t="shared" si="9"/>
        <v>64.7</v>
      </c>
      <c r="R86" s="1"/>
      <c r="S86" s="74" t="str">
        <f t="shared" si="10"/>
        <v/>
      </c>
      <c r="T86" s="52" t="str">
        <f t="shared" si="11"/>
        <v>Image</v>
      </c>
      <c r="U86" s="103">
        <v>9785389291454</v>
      </c>
      <c r="V86" s="112" t="s">
        <v>1997</v>
      </c>
      <c r="W86" s="105">
        <v>64.7</v>
      </c>
      <c r="X86" s="103">
        <v>551</v>
      </c>
      <c r="AC86" s="152"/>
    </row>
    <row r="87" spans="1:29" customFormat="1">
      <c r="A87" s="45">
        <v>77</v>
      </c>
      <c r="B87" s="83"/>
      <c r="C87" s="46">
        <f t="shared" si="8"/>
        <v>9785042346101</v>
      </c>
      <c r="D87" s="47" t="s">
        <v>30</v>
      </c>
      <c r="E87" s="48" t="s">
        <v>1423</v>
      </c>
      <c r="F87" s="49" t="s">
        <v>6</v>
      </c>
      <c r="G87" s="50">
        <v>448</v>
      </c>
      <c r="H87" s="47" t="s">
        <v>1998</v>
      </c>
      <c r="I87" s="123" t="s">
        <v>1999</v>
      </c>
      <c r="J87" s="47" t="s">
        <v>2000</v>
      </c>
      <c r="K87" s="51">
        <v>2026</v>
      </c>
      <c r="L87" s="47" t="s">
        <v>2001</v>
      </c>
      <c r="M87" s="47" t="s">
        <v>2002</v>
      </c>
      <c r="N87" s="47" t="s">
        <v>2003</v>
      </c>
      <c r="O87" s="123" t="s">
        <v>2004</v>
      </c>
      <c r="P87" s="47" t="s">
        <v>2005</v>
      </c>
      <c r="Q87" s="81">
        <f t="shared" si="9"/>
        <v>50.7</v>
      </c>
      <c r="R87" s="1"/>
      <c r="S87" s="74" t="str">
        <f t="shared" si="10"/>
        <v/>
      </c>
      <c r="T87" s="52" t="str">
        <f t="shared" si="11"/>
        <v>Image</v>
      </c>
      <c r="U87" s="103">
        <v>9785042346101</v>
      </c>
      <c r="V87" s="112" t="s">
        <v>2006</v>
      </c>
      <c r="W87" s="105">
        <v>50.7</v>
      </c>
      <c r="X87" s="103">
        <v>453</v>
      </c>
      <c r="AC87" s="152"/>
    </row>
    <row r="88" spans="1:29" customFormat="1">
      <c r="A88" s="45">
        <v>78</v>
      </c>
      <c r="B88" s="83"/>
      <c r="C88" s="46">
        <f t="shared" si="8"/>
        <v>9785006306714</v>
      </c>
      <c r="D88" s="47" t="s">
        <v>30</v>
      </c>
      <c r="E88" s="48" t="s">
        <v>1423</v>
      </c>
      <c r="F88" s="49" t="s">
        <v>6</v>
      </c>
      <c r="G88" s="50">
        <v>360</v>
      </c>
      <c r="H88" s="47" t="s">
        <v>2007</v>
      </c>
      <c r="I88" s="123" t="s">
        <v>2008</v>
      </c>
      <c r="J88" s="47" t="s">
        <v>2009</v>
      </c>
      <c r="K88" s="51">
        <v>2026</v>
      </c>
      <c r="L88" s="47" t="s">
        <v>99</v>
      </c>
      <c r="M88" s="47"/>
      <c r="N88" s="47" t="s">
        <v>2010</v>
      </c>
      <c r="O88" s="123" t="s">
        <v>2011</v>
      </c>
      <c r="P88" s="47" t="s">
        <v>2012</v>
      </c>
      <c r="Q88" s="81">
        <f t="shared" si="9"/>
        <v>56.6</v>
      </c>
      <c r="R88" s="1"/>
      <c r="S88" s="74" t="str">
        <f t="shared" si="10"/>
        <v/>
      </c>
      <c r="T88" s="52" t="str">
        <f t="shared" si="11"/>
        <v>Image</v>
      </c>
      <c r="U88" s="103">
        <v>9785006306714</v>
      </c>
      <c r="V88" s="112" t="s">
        <v>2013</v>
      </c>
      <c r="W88" s="105">
        <v>56.6</v>
      </c>
      <c r="X88" s="103">
        <v>410</v>
      </c>
      <c r="AC88" s="152"/>
    </row>
    <row r="89" spans="1:29" customFormat="1">
      <c r="A89" s="45">
        <v>79</v>
      </c>
      <c r="B89" s="83"/>
      <c r="C89" s="46">
        <f t="shared" si="8"/>
        <v>9785389307964</v>
      </c>
      <c r="D89" s="47" t="s">
        <v>30</v>
      </c>
      <c r="E89" s="48" t="s">
        <v>1423</v>
      </c>
      <c r="F89" s="49" t="s">
        <v>6</v>
      </c>
      <c r="G89" s="50">
        <v>512</v>
      </c>
      <c r="H89" s="47" t="s">
        <v>2014</v>
      </c>
      <c r="I89" s="123" t="s">
        <v>2015</v>
      </c>
      <c r="J89" s="47" t="s">
        <v>2016</v>
      </c>
      <c r="K89" s="51">
        <v>2026</v>
      </c>
      <c r="L89" s="47" t="s">
        <v>216</v>
      </c>
      <c r="M89" s="47" t="s">
        <v>1466</v>
      </c>
      <c r="N89" s="47" t="s">
        <v>2017</v>
      </c>
      <c r="O89" s="123" t="s">
        <v>2018</v>
      </c>
      <c r="P89" s="47" t="s">
        <v>2019</v>
      </c>
      <c r="Q89" s="81">
        <f t="shared" si="9"/>
        <v>67.599999999999994</v>
      </c>
      <c r="R89" s="1"/>
      <c r="S89" s="74" t="str">
        <f t="shared" si="10"/>
        <v/>
      </c>
      <c r="T89" s="52" t="str">
        <f t="shared" si="11"/>
        <v>Image</v>
      </c>
      <c r="U89" s="103">
        <v>9785389307964</v>
      </c>
      <c r="V89" s="112" t="s">
        <v>2020</v>
      </c>
      <c r="W89" s="125">
        <v>67.599999999999994</v>
      </c>
      <c r="X89" s="103">
        <v>667</v>
      </c>
      <c r="AC89" s="152"/>
    </row>
    <row r="90" spans="1:29" customFormat="1">
      <c r="A90" s="45">
        <v>80</v>
      </c>
      <c r="B90" s="83"/>
      <c r="C90" s="46">
        <f t="shared" si="8"/>
        <v>9785042462412</v>
      </c>
      <c r="D90" s="47" t="s">
        <v>30</v>
      </c>
      <c r="E90" s="48" t="s">
        <v>2021</v>
      </c>
      <c r="F90" s="49" t="s">
        <v>6</v>
      </c>
      <c r="G90" s="50">
        <v>320</v>
      </c>
      <c r="H90" s="47" t="s">
        <v>2022</v>
      </c>
      <c r="I90" s="123" t="s">
        <v>2023</v>
      </c>
      <c r="J90" s="47" t="s">
        <v>2024</v>
      </c>
      <c r="K90" s="51">
        <v>2026</v>
      </c>
      <c r="L90" s="47" t="s">
        <v>25</v>
      </c>
      <c r="M90" s="47" t="s">
        <v>2025</v>
      </c>
      <c r="N90" s="47" t="s">
        <v>2026</v>
      </c>
      <c r="O90" s="123" t="s">
        <v>2027</v>
      </c>
      <c r="P90" s="47" t="s">
        <v>2028</v>
      </c>
      <c r="Q90" s="81">
        <f t="shared" si="9"/>
        <v>36</v>
      </c>
      <c r="R90" s="1"/>
      <c r="S90" s="74" t="str">
        <f t="shared" si="10"/>
        <v/>
      </c>
      <c r="T90" s="52" t="str">
        <f t="shared" si="11"/>
        <v>Image</v>
      </c>
      <c r="U90" s="103">
        <v>9785042462412</v>
      </c>
      <c r="V90" s="112" t="s">
        <v>2029</v>
      </c>
      <c r="W90" s="105">
        <v>36</v>
      </c>
      <c r="X90" s="103">
        <v>271</v>
      </c>
      <c r="AC90" s="152"/>
    </row>
    <row r="91" spans="1:29" customFormat="1">
      <c r="A91" s="45">
        <v>81</v>
      </c>
      <c r="B91" s="83"/>
      <c r="C91" s="46">
        <f t="shared" si="8"/>
        <v>9785042331510</v>
      </c>
      <c r="D91" s="47" t="s">
        <v>30</v>
      </c>
      <c r="E91" s="48" t="s">
        <v>2021</v>
      </c>
      <c r="F91" s="49" t="s">
        <v>6</v>
      </c>
      <c r="G91" s="50">
        <v>320</v>
      </c>
      <c r="H91" s="47" t="s">
        <v>2030</v>
      </c>
      <c r="I91" s="123" t="s">
        <v>2031</v>
      </c>
      <c r="J91" s="47" t="s">
        <v>2032</v>
      </c>
      <c r="K91" s="51">
        <v>2026</v>
      </c>
      <c r="L91" s="47" t="s">
        <v>25</v>
      </c>
      <c r="M91" s="47" t="s">
        <v>2033</v>
      </c>
      <c r="N91" s="47" t="s">
        <v>2034</v>
      </c>
      <c r="O91" s="123" t="s">
        <v>2035</v>
      </c>
      <c r="P91" s="47" t="s">
        <v>2036</v>
      </c>
      <c r="Q91" s="81">
        <f t="shared" si="9"/>
        <v>43.5</v>
      </c>
      <c r="R91" s="1"/>
      <c r="S91" s="74" t="str">
        <f t="shared" si="10"/>
        <v/>
      </c>
      <c r="T91" s="52" t="str">
        <f t="shared" si="11"/>
        <v>Image</v>
      </c>
      <c r="U91" s="103">
        <v>9785042331510</v>
      </c>
      <c r="V91" s="112" t="s">
        <v>2037</v>
      </c>
      <c r="W91" s="105">
        <v>43.5</v>
      </c>
      <c r="X91" s="103">
        <v>348</v>
      </c>
      <c r="AC91" s="152"/>
    </row>
    <row r="92" spans="1:29" customFormat="1">
      <c r="A92" s="45">
        <v>82</v>
      </c>
      <c r="B92" s="83"/>
      <c r="C92" s="46">
        <f t="shared" si="8"/>
        <v>9785171850333</v>
      </c>
      <c r="D92" s="47" t="s">
        <v>30</v>
      </c>
      <c r="E92" s="48" t="s">
        <v>2021</v>
      </c>
      <c r="F92" s="49" t="s">
        <v>6</v>
      </c>
      <c r="G92" s="50">
        <v>352</v>
      </c>
      <c r="H92" s="47" t="s">
        <v>2038</v>
      </c>
      <c r="I92" s="123" t="s">
        <v>2039</v>
      </c>
      <c r="J92" s="47" t="s">
        <v>2040</v>
      </c>
      <c r="K92" s="51">
        <v>2026</v>
      </c>
      <c r="L92" s="47" t="s">
        <v>24</v>
      </c>
      <c r="M92" s="47" t="s">
        <v>2041</v>
      </c>
      <c r="N92" s="47" t="s">
        <v>2042</v>
      </c>
      <c r="O92" s="123" t="s">
        <v>2043</v>
      </c>
      <c r="P92" s="47" t="s">
        <v>2044</v>
      </c>
      <c r="Q92" s="81">
        <f t="shared" si="9"/>
        <v>48.7</v>
      </c>
      <c r="R92" s="1"/>
      <c r="S92" s="74" t="str">
        <f t="shared" si="10"/>
        <v/>
      </c>
      <c r="T92" s="52" t="str">
        <f t="shared" si="11"/>
        <v>Image</v>
      </c>
      <c r="U92" s="103">
        <v>9785171850333</v>
      </c>
      <c r="V92" s="112" t="s">
        <v>2045</v>
      </c>
      <c r="W92" s="105">
        <v>48.7</v>
      </c>
      <c r="X92" s="103">
        <v>404</v>
      </c>
      <c r="AC92" s="152"/>
    </row>
    <row r="93" spans="1:29" customFormat="1">
      <c r="A93" s="45">
        <v>83</v>
      </c>
      <c r="B93" s="83"/>
      <c r="C93" s="46">
        <f t="shared" si="8"/>
        <v>9785171875961</v>
      </c>
      <c r="D93" s="47" t="s">
        <v>30</v>
      </c>
      <c r="E93" s="48" t="s">
        <v>2021</v>
      </c>
      <c r="F93" s="49" t="s">
        <v>6</v>
      </c>
      <c r="G93" s="50">
        <v>288</v>
      </c>
      <c r="H93" s="47" t="s">
        <v>2046</v>
      </c>
      <c r="I93" s="123" t="s">
        <v>2047</v>
      </c>
      <c r="J93" s="47" t="s">
        <v>2048</v>
      </c>
      <c r="K93" s="51">
        <v>2026</v>
      </c>
      <c r="L93" s="47" t="s">
        <v>24</v>
      </c>
      <c r="M93" s="47" t="s">
        <v>2049</v>
      </c>
      <c r="N93" s="47" t="s">
        <v>2050</v>
      </c>
      <c r="O93" s="123" t="s">
        <v>2051</v>
      </c>
      <c r="P93" s="47" t="s">
        <v>2052</v>
      </c>
      <c r="Q93" s="81">
        <f t="shared" si="9"/>
        <v>54.6</v>
      </c>
      <c r="R93" s="1"/>
      <c r="S93" s="74" t="str">
        <f t="shared" si="10"/>
        <v/>
      </c>
      <c r="T93" s="52" t="str">
        <f t="shared" si="11"/>
        <v>Image</v>
      </c>
      <c r="U93" s="103">
        <v>9785171875961</v>
      </c>
      <c r="V93" s="112" t="s">
        <v>2053</v>
      </c>
      <c r="W93" s="105">
        <v>54.6</v>
      </c>
      <c r="X93" s="103">
        <v>500</v>
      </c>
      <c r="AC93" s="152"/>
    </row>
    <row r="94" spans="1:29" customFormat="1">
      <c r="A94" s="45">
        <v>84</v>
      </c>
      <c r="B94" s="83" t="s">
        <v>2712</v>
      </c>
      <c r="C94" s="46">
        <f t="shared" si="8"/>
        <v>9785389293939</v>
      </c>
      <c r="D94" s="47" t="s">
        <v>1577</v>
      </c>
      <c r="E94" s="48" t="s">
        <v>2021</v>
      </c>
      <c r="F94" s="49" t="s">
        <v>6</v>
      </c>
      <c r="G94" s="50">
        <v>416</v>
      </c>
      <c r="H94" s="47" t="s">
        <v>2054</v>
      </c>
      <c r="I94" s="123" t="s">
        <v>2055</v>
      </c>
      <c r="J94" s="47" t="s">
        <v>2056</v>
      </c>
      <c r="K94" s="51">
        <v>2026</v>
      </c>
      <c r="L94" s="47" t="s">
        <v>216</v>
      </c>
      <c r="M94" s="47" t="s">
        <v>1808</v>
      </c>
      <c r="N94" s="47" t="s">
        <v>2057</v>
      </c>
      <c r="O94" s="123" t="s">
        <v>2058</v>
      </c>
      <c r="P94" s="47" t="s">
        <v>2059</v>
      </c>
      <c r="Q94" s="81">
        <f t="shared" si="9"/>
        <v>50.1</v>
      </c>
      <c r="R94" s="1"/>
      <c r="S94" s="74" t="str">
        <f t="shared" si="10"/>
        <v/>
      </c>
      <c r="T94" s="52" t="str">
        <f t="shared" si="11"/>
        <v>Image</v>
      </c>
      <c r="U94" s="103">
        <v>9785389293939</v>
      </c>
      <c r="V94" s="112" t="s">
        <v>2060</v>
      </c>
      <c r="W94" s="105">
        <v>50.1</v>
      </c>
      <c r="X94" s="103">
        <v>416</v>
      </c>
      <c r="AC94" s="152"/>
    </row>
    <row r="95" spans="1:29" customFormat="1">
      <c r="A95" s="45">
        <v>85</v>
      </c>
      <c r="B95" s="83"/>
      <c r="C95" s="46">
        <f t="shared" si="8"/>
        <v>9785171776077</v>
      </c>
      <c r="D95" s="47" t="s">
        <v>30</v>
      </c>
      <c r="E95" s="48" t="s">
        <v>2021</v>
      </c>
      <c r="F95" s="49" t="s">
        <v>6</v>
      </c>
      <c r="G95" s="50">
        <v>352</v>
      </c>
      <c r="H95" s="47" t="s">
        <v>2061</v>
      </c>
      <c r="I95" s="123" t="s">
        <v>2062</v>
      </c>
      <c r="J95" s="47" t="s">
        <v>2063</v>
      </c>
      <c r="K95" s="51">
        <v>2026</v>
      </c>
      <c r="L95" s="47" t="s">
        <v>24</v>
      </c>
      <c r="M95" s="47" t="s">
        <v>2064</v>
      </c>
      <c r="N95" s="47" t="s">
        <v>2065</v>
      </c>
      <c r="O95" s="123" t="s">
        <v>2066</v>
      </c>
      <c r="P95" s="47" t="s">
        <v>2067</v>
      </c>
      <c r="Q95" s="81">
        <f t="shared" si="9"/>
        <v>43.5</v>
      </c>
      <c r="R95" s="1"/>
      <c r="S95" s="74" t="str">
        <f t="shared" si="10"/>
        <v/>
      </c>
      <c r="T95" s="52" t="str">
        <f t="shared" si="11"/>
        <v>Image</v>
      </c>
      <c r="U95" s="103">
        <v>9785171776077</v>
      </c>
      <c r="V95" s="112" t="s">
        <v>2068</v>
      </c>
      <c r="W95" s="105">
        <v>43.5</v>
      </c>
      <c r="X95" s="103">
        <v>352</v>
      </c>
      <c r="AC95" s="152"/>
    </row>
    <row r="96" spans="1:29" customFormat="1">
      <c r="A96" s="45">
        <v>86</v>
      </c>
      <c r="B96" s="83"/>
      <c r="C96" s="46">
        <f t="shared" si="8"/>
        <v>9785042389634</v>
      </c>
      <c r="D96" s="47" t="s">
        <v>30</v>
      </c>
      <c r="E96" s="48" t="s">
        <v>2021</v>
      </c>
      <c r="F96" s="49" t="s">
        <v>6</v>
      </c>
      <c r="G96" s="50">
        <v>320</v>
      </c>
      <c r="H96" s="47" t="s">
        <v>2069</v>
      </c>
      <c r="I96" s="123" t="s">
        <v>2070</v>
      </c>
      <c r="J96" s="47" t="s">
        <v>2071</v>
      </c>
      <c r="K96" s="51">
        <v>2026</v>
      </c>
      <c r="L96" s="47" t="s">
        <v>25</v>
      </c>
      <c r="M96" s="47" t="s">
        <v>2072</v>
      </c>
      <c r="N96" s="47" t="s">
        <v>2073</v>
      </c>
      <c r="O96" s="123" t="s">
        <v>2074</v>
      </c>
      <c r="P96" s="47" t="s">
        <v>2075</v>
      </c>
      <c r="Q96" s="81">
        <f t="shared" si="9"/>
        <v>35.200000000000003</v>
      </c>
      <c r="R96" s="1"/>
      <c r="S96" s="74" t="str">
        <f t="shared" si="10"/>
        <v/>
      </c>
      <c r="T96" s="52" t="str">
        <f t="shared" si="11"/>
        <v>Image</v>
      </c>
      <c r="U96" s="103">
        <v>9785042389634</v>
      </c>
      <c r="V96" s="112" t="s">
        <v>2076</v>
      </c>
      <c r="W96" s="105">
        <v>35.200000000000003</v>
      </c>
      <c r="X96" s="103">
        <v>281</v>
      </c>
      <c r="AC96" s="152"/>
    </row>
    <row r="97" spans="1:29" customFormat="1">
      <c r="A97" s="45">
        <v>87</v>
      </c>
      <c r="B97" s="83"/>
      <c r="C97" s="46">
        <f t="shared" si="8"/>
        <v>9785042290558</v>
      </c>
      <c r="D97" s="47" t="s">
        <v>30</v>
      </c>
      <c r="E97" s="48" t="s">
        <v>2021</v>
      </c>
      <c r="F97" s="49" t="s">
        <v>6</v>
      </c>
      <c r="G97" s="50">
        <v>352</v>
      </c>
      <c r="H97" s="47" t="s">
        <v>2077</v>
      </c>
      <c r="I97" s="123" t="s">
        <v>2078</v>
      </c>
      <c r="J97" s="47" t="s">
        <v>2079</v>
      </c>
      <c r="K97" s="51">
        <v>2026</v>
      </c>
      <c r="L97" s="47" t="s">
        <v>25</v>
      </c>
      <c r="M97" s="47" t="s">
        <v>2080</v>
      </c>
      <c r="N97" s="47" t="s">
        <v>2081</v>
      </c>
      <c r="O97" s="123" t="s">
        <v>2082</v>
      </c>
      <c r="P97" s="47" t="s">
        <v>2083</v>
      </c>
      <c r="Q97" s="81">
        <f t="shared" si="9"/>
        <v>37</v>
      </c>
      <c r="R97" s="1"/>
      <c r="S97" s="74" t="str">
        <f t="shared" si="10"/>
        <v/>
      </c>
      <c r="T97" s="52" t="str">
        <f t="shared" si="11"/>
        <v>Image</v>
      </c>
      <c r="U97" s="103">
        <v>9785042290558</v>
      </c>
      <c r="V97" s="112" t="s">
        <v>2084</v>
      </c>
      <c r="W97" s="105">
        <v>37</v>
      </c>
      <c r="X97" s="103">
        <v>301</v>
      </c>
      <c r="AC97" s="152"/>
    </row>
    <row r="98" spans="1:29" customFormat="1">
      <c r="A98" s="45">
        <v>88</v>
      </c>
      <c r="B98" s="83"/>
      <c r="C98" s="46">
        <f t="shared" si="8"/>
        <v>9785171777210</v>
      </c>
      <c r="D98" s="47" t="s">
        <v>30</v>
      </c>
      <c r="E98" s="48" t="s">
        <v>2021</v>
      </c>
      <c r="F98" s="49" t="s">
        <v>6</v>
      </c>
      <c r="G98" s="50">
        <v>384</v>
      </c>
      <c r="H98" s="47" t="s">
        <v>2085</v>
      </c>
      <c r="I98" s="123" t="s">
        <v>2086</v>
      </c>
      <c r="J98" s="47" t="s">
        <v>2087</v>
      </c>
      <c r="K98" s="51">
        <v>2026</v>
      </c>
      <c r="L98" s="47" t="s">
        <v>24</v>
      </c>
      <c r="M98" s="47" t="s">
        <v>2041</v>
      </c>
      <c r="N98" s="47" t="s">
        <v>2088</v>
      </c>
      <c r="O98" s="123" t="s">
        <v>2089</v>
      </c>
      <c r="P98" s="47" t="s">
        <v>2090</v>
      </c>
      <c r="Q98" s="81">
        <f t="shared" si="9"/>
        <v>49.4</v>
      </c>
      <c r="R98" s="1"/>
      <c r="S98" s="74" t="str">
        <f t="shared" si="10"/>
        <v/>
      </c>
      <c r="T98" s="52" t="str">
        <f t="shared" si="11"/>
        <v>Image</v>
      </c>
      <c r="U98" s="103">
        <v>9785171777210</v>
      </c>
      <c r="V98" s="112" t="s">
        <v>2091</v>
      </c>
      <c r="W98" s="105">
        <v>49.4</v>
      </c>
      <c r="X98" s="103">
        <v>415</v>
      </c>
      <c r="AC98" s="152"/>
    </row>
    <row r="99" spans="1:29" customFormat="1">
      <c r="A99" s="45">
        <v>89</v>
      </c>
      <c r="B99" s="83"/>
      <c r="C99" s="46">
        <f t="shared" si="8"/>
        <v>9785389281066</v>
      </c>
      <c r="D99" s="47" t="s">
        <v>30</v>
      </c>
      <c r="E99" s="48" t="s">
        <v>2021</v>
      </c>
      <c r="F99" s="49" t="s">
        <v>6</v>
      </c>
      <c r="G99" s="50">
        <v>480</v>
      </c>
      <c r="H99" s="47" t="s">
        <v>2092</v>
      </c>
      <c r="I99" s="123" t="s">
        <v>2093</v>
      </c>
      <c r="J99" s="47" t="s">
        <v>2094</v>
      </c>
      <c r="K99" s="51">
        <v>2026</v>
      </c>
      <c r="L99" s="47" t="s">
        <v>1526</v>
      </c>
      <c r="M99" s="47" t="s">
        <v>2095</v>
      </c>
      <c r="N99" s="47" t="s">
        <v>2096</v>
      </c>
      <c r="O99" s="123" t="s">
        <v>2097</v>
      </c>
      <c r="P99" s="47" t="s">
        <v>2098</v>
      </c>
      <c r="Q99" s="81">
        <f t="shared" si="9"/>
        <v>43.4</v>
      </c>
      <c r="R99" s="1"/>
      <c r="S99" s="74" t="str">
        <f t="shared" si="10"/>
        <v/>
      </c>
      <c r="T99" s="52" t="str">
        <f t="shared" si="11"/>
        <v>Image</v>
      </c>
      <c r="U99" s="103">
        <v>9785389281066</v>
      </c>
      <c r="V99" s="112" t="s">
        <v>2099</v>
      </c>
      <c r="W99" s="105">
        <v>43.4</v>
      </c>
      <c r="X99" s="103">
        <v>333</v>
      </c>
      <c r="AC99" s="152"/>
    </row>
    <row r="100" spans="1:29" customFormat="1">
      <c r="A100" s="45">
        <v>90</v>
      </c>
      <c r="B100" s="83" t="s">
        <v>2712</v>
      </c>
      <c r="C100" s="46">
        <f t="shared" si="8"/>
        <v>9785389296145</v>
      </c>
      <c r="D100" s="47" t="s">
        <v>30</v>
      </c>
      <c r="E100" s="48" t="s">
        <v>2021</v>
      </c>
      <c r="F100" s="49" t="s">
        <v>6</v>
      </c>
      <c r="G100" s="50">
        <v>416</v>
      </c>
      <c r="H100" s="47" t="s">
        <v>2100</v>
      </c>
      <c r="I100" s="123" t="s">
        <v>2101</v>
      </c>
      <c r="J100" s="47" t="s">
        <v>2102</v>
      </c>
      <c r="K100" s="51">
        <v>2026</v>
      </c>
      <c r="L100" s="47" t="s">
        <v>216</v>
      </c>
      <c r="M100" s="47" t="s">
        <v>2103</v>
      </c>
      <c r="N100" s="47" t="s">
        <v>2104</v>
      </c>
      <c r="O100" s="123" t="s">
        <v>2105</v>
      </c>
      <c r="P100" s="47" t="s">
        <v>2106</v>
      </c>
      <c r="Q100" s="81">
        <f t="shared" si="9"/>
        <v>65.599999999999994</v>
      </c>
      <c r="R100" s="1"/>
      <c r="S100" s="74" t="str">
        <f t="shared" si="10"/>
        <v/>
      </c>
      <c r="T100" s="52" t="str">
        <f t="shared" si="11"/>
        <v>Image</v>
      </c>
      <c r="U100" s="103">
        <v>9785389296145</v>
      </c>
      <c r="V100" s="112" t="s">
        <v>2107</v>
      </c>
      <c r="W100" s="105">
        <v>65.599999999999994</v>
      </c>
      <c r="X100" s="103">
        <v>510</v>
      </c>
      <c r="AC100" s="152"/>
    </row>
    <row r="101" spans="1:29" customFormat="1">
      <c r="A101" s="45">
        <v>91</v>
      </c>
      <c r="B101" s="83"/>
      <c r="C101" s="46">
        <f t="shared" si="8"/>
        <v>9785042380976</v>
      </c>
      <c r="D101" s="47" t="s">
        <v>30</v>
      </c>
      <c r="E101" s="48" t="s">
        <v>2021</v>
      </c>
      <c r="F101" s="49" t="s">
        <v>6</v>
      </c>
      <c r="G101" s="50">
        <v>352</v>
      </c>
      <c r="H101" s="47" t="s">
        <v>2108</v>
      </c>
      <c r="I101" s="123" t="s">
        <v>2109</v>
      </c>
      <c r="J101" s="47" t="s">
        <v>2110</v>
      </c>
      <c r="K101" s="51">
        <v>2026</v>
      </c>
      <c r="L101" s="47" t="s">
        <v>25</v>
      </c>
      <c r="M101" s="47" t="s">
        <v>2111</v>
      </c>
      <c r="N101" s="47" t="s">
        <v>2112</v>
      </c>
      <c r="O101" s="123" t="s">
        <v>2113</v>
      </c>
      <c r="P101" s="47" t="s">
        <v>2724</v>
      </c>
      <c r="Q101" s="81">
        <f t="shared" si="9"/>
        <v>50.6</v>
      </c>
      <c r="R101" s="1"/>
      <c r="S101" s="74" t="str">
        <f t="shared" si="10"/>
        <v/>
      </c>
      <c r="T101" s="52" t="str">
        <f t="shared" si="11"/>
        <v>Image</v>
      </c>
      <c r="U101" s="103">
        <v>9785042380976</v>
      </c>
      <c r="V101" s="112" t="s">
        <v>2115</v>
      </c>
      <c r="W101" s="105">
        <v>50.6</v>
      </c>
      <c r="X101" s="103">
        <v>407</v>
      </c>
      <c r="AC101" s="152"/>
    </row>
    <row r="102" spans="1:29" customFormat="1">
      <c r="A102" s="45">
        <v>92</v>
      </c>
      <c r="B102" s="83"/>
      <c r="C102" s="46">
        <f t="shared" si="8"/>
        <v>9785042420641</v>
      </c>
      <c r="D102" s="47" t="s">
        <v>30</v>
      </c>
      <c r="E102" s="48" t="s">
        <v>2021</v>
      </c>
      <c r="F102" s="49" t="s">
        <v>6</v>
      </c>
      <c r="G102" s="50">
        <v>320</v>
      </c>
      <c r="H102" s="47" t="s">
        <v>2108</v>
      </c>
      <c r="I102" s="123" t="s">
        <v>2116</v>
      </c>
      <c r="J102" s="47" t="s">
        <v>2117</v>
      </c>
      <c r="K102" s="51">
        <v>2026</v>
      </c>
      <c r="L102" s="47" t="s">
        <v>25</v>
      </c>
      <c r="M102" s="47" t="s">
        <v>2111</v>
      </c>
      <c r="N102" s="47" t="s">
        <v>2112</v>
      </c>
      <c r="O102" s="123" t="s">
        <v>2118</v>
      </c>
      <c r="P102" s="47" t="s">
        <v>2119</v>
      </c>
      <c r="Q102" s="81">
        <f t="shared" si="9"/>
        <v>45.6</v>
      </c>
      <c r="R102" s="1"/>
      <c r="S102" s="74" t="str">
        <f t="shared" si="10"/>
        <v/>
      </c>
      <c r="T102" s="52" t="str">
        <f t="shared" si="11"/>
        <v>Image</v>
      </c>
      <c r="U102" s="103">
        <v>9785042420641</v>
      </c>
      <c r="V102" s="112" t="s">
        <v>2120</v>
      </c>
      <c r="W102" s="105">
        <v>45.6</v>
      </c>
      <c r="X102" s="103">
        <v>372</v>
      </c>
      <c r="AC102" s="152"/>
    </row>
    <row r="103" spans="1:29" customFormat="1">
      <c r="A103" s="45">
        <v>93</v>
      </c>
      <c r="B103" s="83"/>
      <c r="C103" s="46">
        <f t="shared" si="8"/>
        <v>9785389255425</v>
      </c>
      <c r="D103" s="47" t="s">
        <v>30</v>
      </c>
      <c r="E103" s="48" t="s">
        <v>2021</v>
      </c>
      <c r="F103" s="49" t="s">
        <v>6</v>
      </c>
      <c r="G103" s="50">
        <v>448</v>
      </c>
      <c r="H103" s="47" t="s">
        <v>2121</v>
      </c>
      <c r="I103" s="123" t="s">
        <v>2122</v>
      </c>
      <c r="J103" s="47" t="s">
        <v>2123</v>
      </c>
      <c r="K103" s="51">
        <v>2026</v>
      </c>
      <c r="L103" s="47" t="s">
        <v>216</v>
      </c>
      <c r="M103" s="47" t="s">
        <v>2103</v>
      </c>
      <c r="N103" s="47" t="s">
        <v>2124</v>
      </c>
      <c r="O103" s="123" t="s">
        <v>2125</v>
      </c>
      <c r="P103" s="47" t="s">
        <v>2126</v>
      </c>
      <c r="Q103" s="81">
        <f t="shared" si="9"/>
        <v>64.8</v>
      </c>
      <c r="R103" s="1"/>
      <c r="S103" s="74" t="str">
        <f t="shared" si="10"/>
        <v/>
      </c>
      <c r="T103" s="52" t="str">
        <f t="shared" si="11"/>
        <v>Image</v>
      </c>
      <c r="U103" s="103">
        <v>9785389255425</v>
      </c>
      <c r="V103" s="112" t="s">
        <v>2127</v>
      </c>
      <c r="W103" s="105">
        <v>64.8</v>
      </c>
      <c r="X103" s="103">
        <v>553</v>
      </c>
      <c r="AC103" s="152"/>
    </row>
    <row r="104" spans="1:29" customFormat="1">
      <c r="A104" s="45">
        <v>94</v>
      </c>
      <c r="B104" s="83"/>
      <c r="C104" s="46">
        <f t="shared" si="8"/>
        <v>9785042299148</v>
      </c>
      <c r="D104" s="47" t="s">
        <v>30</v>
      </c>
      <c r="E104" s="48" t="s">
        <v>2021</v>
      </c>
      <c r="F104" s="49" t="s">
        <v>6</v>
      </c>
      <c r="G104" s="50">
        <v>320</v>
      </c>
      <c r="H104" s="47" t="s">
        <v>2128</v>
      </c>
      <c r="I104" s="123" t="s">
        <v>2129</v>
      </c>
      <c r="J104" s="47" t="s">
        <v>2130</v>
      </c>
      <c r="K104" s="51">
        <v>2026</v>
      </c>
      <c r="L104" s="47" t="s">
        <v>25</v>
      </c>
      <c r="M104" s="47" t="s">
        <v>2131</v>
      </c>
      <c r="N104" s="47" t="s">
        <v>2132</v>
      </c>
      <c r="O104" s="123" t="s">
        <v>2133</v>
      </c>
      <c r="P104" s="47" t="s">
        <v>2134</v>
      </c>
      <c r="Q104" s="81">
        <f t="shared" si="9"/>
        <v>39.4</v>
      </c>
      <c r="R104" s="1"/>
      <c r="S104" s="74" t="str">
        <f t="shared" si="10"/>
        <v/>
      </c>
      <c r="T104" s="52" t="str">
        <f t="shared" si="11"/>
        <v>Image</v>
      </c>
      <c r="U104" s="103">
        <v>9785042299148</v>
      </c>
      <c r="V104" s="112" t="s">
        <v>2135</v>
      </c>
      <c r="W104" s="105">
        <v>39.4</v>
      </c>
      <c r="X104" s="103">
        <v>293</v>
      </c>
      <c r="AC104" s="152"/>
    </row>
    <row r="105" spans="1:29" customFormat="1">
      <c r="A105" s="45">
        <v>95</v>
      </c>
      <c r="B105" s="83" t="s">
        <v>2712</v>
      </c>
      <c r="C105" s="46">
        <f t="shared" si="8"/>
        <v>9785042381195</v>
      </c>
      <c r="D105" s="47" t="s">
        <v>30</v>
      </c>
      <c r="E105" s="48" t="s">
        <v>2021</v>
      </c>
      <c r="F105" s="49" t="s">
        <v>6</v>
      </c>
      <c r="G105" s="50">
        <v>384</v>
      </c>
      <c r="H105" s="47" t="s">
        <v>2136</v>
      </c>
      <c r="I105" s="123" t="s">
        <v>2137</v>
      </c>
      <c r="J105" s="47" t="s">
        <v>2138</v>
      </c>
      <c r="K105" s="51">
        <v>2026</v>
      </c>
      <c r="L105" s="47" t="s">
        <v>2139</v>
      </c>
      <c r="M105" s="47" t="s">
        <v>2140</v>
      </c>
      <c r="N105" s="47" t="s">
        <v>2141</v>
      </c>
      <c r="O105" s="123" t="s">
        <v>2142</v>
      </c>
      <c r="P105" s="47" t="s">
        <v>2143</v>
      </c>
      <c r="Q105" s="81">
        <f t="shared" si="9"/>
        <v>46.4</v>
      </c>
      <c r="R105" s="1"/>
      <c r="S105" s="74" t="str">
        <f t="shared" si="10"/>
        <v/>
      </c>
      <c r="T105" s="52" t="str">
        <f t="shared" si="11"/>
        <v>Image</v>
      </c>
      <c r="U105" s="103">
        <v>9785042381195</v>
      </c>
      <c r="V105" s="112" t="s">
        <v>2144</v>
      </c>
      <c r="W105" s="105">
        <v>46.4</v>
      </c>
      <c r="X105" s="103">
        <v>407</v>
      </c>
      <c r="AC105" s="152"/>
    </row>
    <row r="106" spans="1:29" customFormat="1">
      <c r="A106" s="45">
        <v>96</v>
      </c>
      <c r="B106" s="83"/>
      <c r="C106" s="46">
        <f t="shared" si="8"/>
        <v>9785389287594</v>
      </c>
      <c r="D106" s="47" t="s">
        <v>1577</v>
      </c>
      <c r="E106" s="48" t="s">
        <v>2021</v>
      </c>
      <c r="F106" s="49" t="s">
        <v>6</v>
      </c>
      <c r="G106" s="50">
        <v>352</v>
      </c>
      <c r="H106" s="47" t="s">
        <v>2145</v>
      </c>
      <c r="I106" s="123" t="s">
        <v>2146</v>
      </c>
      <c r="J106" s="47" t="s">
        <v>2147</v>
      </c>
      <c r="K106" s="51">
        <v>2026</v>
      </c>
      <c r="L106" s="47" t="s">
        <v>216</v>
      </c>
      <c r="M106" s="47" t="s">
        <v>1808</v>
      </c>
      <c r="N106" s="47" t="s">
        <v>2148</v>
      </c>
      <c r="O106" s="123" t="s">
        <v>2149</v>
      </c>
      <c r="P106" s="47" t="s">
        <v>2150</v>
      </c>
      <c r="Q106" s="81">
        <f t="shared" si="9"/>
        <v>48</v>
      </c>
      <c r="R106" s="1"/>
      <c r="S106" s="74" t="str">
        <f t="shared" si="10"/>
        <v/>
      </c>
      <c r="T106" s="52" t="str">
        <f t="shared" si="11"/>
        <v>Image</v>
      </c>
      <c r="U106" s="103">
        <v>9785389287594</v>
      </c>
      <c r="V106" s="112" t="s">
        <v>2151</v>
      </c>
      <c r="W106" s="105">
        <v>48</v>
      </c>
      <c r="X106" s="103">
        <v>368</v>
      </c>
      <c r="AC106" s="152"/>
    </row>
    <row r="107" spans="1:29" customFormat="1">
      <c r="A107" s="45">
        <v>97</v>
      </c>
      <c r="B107" s="83" t="s">
        <v>2712</v>
      </c>
      <c r="C107" s="46">
        <f t="shared" si="8"/>
        <v>9785389321755</v>
      </c>
      <c r="D107" s="47" t="s">
        <v>30</v>
      </c>
      <c r="E107" s="48" t="s">
        <v>2021</v>
      </c>
      <c r="F107" s="49" t="s">
        <v>6</v>
      </c>
      <c r="G107" s="50">
        <v>384</v>
      </c>
      <c r="H107" s="47" t="s">
        <v>2152</v>
      </c>
      <c r="I107" s="123" t="s">
        <v>2153</v>
      </c>
      <c r="J107" s="47" t="s">
        <v>2154</v>
      </c>
      <c r="K107" s="51">
        <v>2026</v>
      </c>
      <c r="L107" s="47" t="s">
        <v>216</v>
      </c>
      <c r="M107" s="47" t="s">
        <v>2103</v>
      </c>
      <c r="N107" s="47" t="s">
        <v>2155</v>
      </c>
      <c r="O107" s="123" t="s">
        <v>2156</v>
      </c>
      <c r="P107" s="47" t="s">
        <v>2157</v>
      </c>
      <c r="Q107" s="81">
        <f t="shared" si="9"/>
        <v>59.9</v>
      </c>
      <c r="R107" s="1"/>
      <c r="S107" s="74" t="str">
        <f t="shared" si="10"/>
        <v/>
      </c>
      <c r="T107" s="52" t="str">
        <f t="shared" si="11"/>
        <v>Image</v>
      </c>
      <c r="U107" s="103">
        <v>9785389321755</v>
      </c>
      <c r="V107" s="112" t="s">
        <v>2158</v>
      </c>
      <c r="W107" s="105">
        <v>59.9</v>
      </c>
      <c r="X107" s="103">
        <v>473</v>
      </c>
      <c r="AC107" s="152"/>
    </row>
    <row r="108" spans="1:29" customFormat="1">
      <c r="A108" s="45">
        <v>98</v>
      </c>
      <c r="B108" s="83"/>
      <c r="C108" s="46">
        <f t="shared" si="8"/>
        <v>9785389324831</v>
      </c>
      <c r="D108" s="47" t="s">
        <v>30</v>
      </c>
      <c r="E108" s="48" t="s">
        <v>2021</v>
      </c>
      <c r="F108" s="49" t="s">
        <v>6</v>
      </c>
      <c r="G108" s="50">
        <v>464</v>
      </c>
      <c r="H108" s="47" t="s">
        <v>2159</v>
      </c>
      <c r="I108" s="123" t="s">
        <v>2160</v>
      </c>
      <c r="J108" s="47" t="s">
        <v>2161</v>
      </c>
      <c r="K108" s="51">
        <v>2026</v>
      </c>
      <c r="L108" s="47" t="s">
        <v>1526</v>
      </c>
      <c r="M108" s="47" t="s">
        <v>2162</v>
      </c>
      <c r="N108" s="47" t="s">
        <v>2163</v>
      </c>
      <c r="O108" s="123" t="s">
        <v>2164</v>
      </c>
      <c r="P108" s="47" t="s">
        <v>2165</v>
      </c>
      <c r="Q108" s="81">
        <f t="shared" si="9"/>
        <v>44.7</v>
      </c>
      <c r="R108" s="1"/>
      <c r="S108" s="74" t="str">
        <f t="shared" si="10"/>
        <v/>
      </c>
      <c r="T108" s="52" t="str">
        <f t="shared" si="11"/>
        <v>Image</v>
      </c>
      <c r="U108" s="103">
        <v>9785389324831</v>
      </c>
      <c r="V108" s="112" t="s">
        <v>2166</v>
      </c>
      <c r="W108" s="105">
        <v>44.7</v>
      </c>
      <c r="X108" s="103">
        <v>378</v>
      </c>
      <c r="AC108" s="152"/>
    </row>
    <row r="109" spans="1:29" customFormat="1">
      <c r="A109" s="45">
        <v>99</v>
      </c>
      <c r="B109" s="83"/>
      <c r="C109" s="46">
        <f t="shared" si="8"/>
        <v>9785389330634</v>
      </c>
      <c r="D109" s="47" t="s">
        <v>30</v>
      </c>
      <c r="E109" s="48" t="s">
        <v>2021</v>
      </c>
      <c r="F109" s="49" t="s">
        <v>6</v>
      </c>
      <c r="G109" s="50">
        <v>480</v>
      </c>
      <c r="H109" s="47" t="s">
        <v>2167</v>
      </c>
      <c r="I109" s="123" t="s">
        <v>2168</v>
      </c>
      <c r="J109" s="47" t="s">
        <v>2169</v>
      </c>
      <c r="K109" s="51">
        <v>2026</v>
      </c>
      <c r="L109" s="47" t="s">
        <v>216</v>
      </c>
      <c r="M109" s="47" t="s">
        <v>2170</v>
      </c>
      <c r="N109" s="47" t="s">
        <v>2171</v>
      </c>
      <c r="O109" s="123" t="s">
        <v>2172</v>
      </c>
      <c r="P109" s="47" t="s">
        <v>2173</v>
      </c>
      <c r="Q109" s="81">
        <f t="shared" si="9"/>
        <v>54.6</v>
      </c>
      <c r="R109" s="1"/>
      <c r="S109" s="74" t="str">
        <f t="shared" si="10"/>
        <v/>
      </c>
      <c r="T109" s="52" t="str">
        <f t="shared" si="11"/>
        <v>Image</v>
      </c>
      <c r="U109" s="103">
        <v>9785389330634</v>
      </c>
      <c r="V109" s="112" t="s">
        <v>2174</v>
      </c>
      <c r="W109" s="105">
        <v>54.6</v>
      </c>
      <c r="X109" s="103">
        <v>490</v>
      </c>
      <c r="AC109" s="152"/>
    </row>
    <row r="110" spans="1:29" customFormat="1">
      <c r="A110" s="45">
        <v>100</v>
      </c>
      <c r="B110" s="83"/>
      <c r="C110" s="46">
        <f t="shared" si="8"/>
        <v>9785042423673</v>
      </c>
      <c r="D110" s="47" t="s">
        <v>30</v>
      </c>
      <c r="E110" s="48" t="s">
        <v>2021</v>
      </c>
      <c r="F110" s="49" t="s">
        <v>6</v>
      </c>
      <c r="G110" s="50">
        <v>352</v>
      </c>
      <c r="H110" s="47" t="s">
        <v>2175</v>
      </c>
      <c r="I110" s="123" t="s">
        <v>2176</v>
      </c>
      <c r="J110" s="47" t="s">
        <v>2177</v>
      </c>
      <c r="K110" s="51">
        <v>2026</v>
      </c>
      <c r="L110" s="47" t="s">
        <v>25</v>
      </c>
      <c r="M110" s="47" t="s">
        <v>2178</v>
      </c>
      <c r="N110" s="47" t="s">
        <v>2179</v>
      </c>
      <c r="O110" s="123" t="s">
        <v>2180</v>
      </c>
      <c r="P110" s="47" t="s">
        <v>2181</v>
      </c>
      <c r="Q110" s="81">
        <f t="shared" si="9"/>
        <v>36.6</v>
      </c>
      <c r="R110" s="1"/>
      <c r="S110" s="74" t="str">
        <f t="shared" si="10"/>
        <v/>
      </c>
      <c r="T110" s="52" t="str">
        <f t="shared" si="11"/>
        <v>Image</v>
      </c>
      <c r="U110" s="103">
        <v>9785042423673</v>
      </c>
      <c r="V110" s="112" t="s">
        <v>2182</v>
      </c>
      <c r="W110" s="105">
        <v>36.6</v>
      </c>
      <c r="X110" s="103">
        <v>295</v>
      </c>
      <c r="AC110" s="152"/>
    </row>
    <row r="111" spans="1:29" customFormat="1">
      <c r="A111" s="45">
        <v>101</v>
      </c>
      <c r="B111" s="83"/>
      <c r="C111" s="46">
        <f t="shared" si="8"/>
        <v>9785042260124</v>
      </c>
      <c r="D111" s="47" t="s">
        <v>1577</v>
      </c>
      <c r="E111" s="48" t="s">
        <v>2021</v>
      </c>
      <c r="F111" s="49" t="s">
        <v>6</v>
      </c>
      <c r="G111" s="50">
        <v>384</v>
      </c>
      <c r="H111" s="47" t="s">
        <v>2183</v>
      </c>
      <c r="I111" s="123" t="s">
        <v>2184</v>
      </c>
      <c r="J111" s="47" t="s">
        <v>2185</v>
      </c>
      <c r="K111" s="51">
        <v>2026</v>
      </c>
      <c r="L111" s="47" t="s">
        <v>25</v>
      </c>
      <c r="M111" s="47" t="s">
        <v>2186</v>
      </c>
      <c r="N111" s="47" t="s">
        <v>2187</v>
      </c>
      <c r="O111" s="123" t="s">
        <v>2188</v>
      </c>
      <c r="P111" s="47" t="s">
        <v>2189</v>
      </c>
      <c r="Q111" s="81">
        <f t="shared" si="9"/>
        <v>48.4</v>
      </c>
      <c r="R111" s="1"/>
      <c r="S111" s="74" t="str">
        <f t="shared" si="10"/>
        <v/>
      </c>
      <c r="T111" s="52" t="str">
        <f t="shared" si="11"/>
        <v>Image</v>
      </c>
      <c r="U111" s="103">
        <v>9785042260124</v>
      </c>
      <c r="V111" s="112" t="s">
        <v>2190</v>
      </c>
      <c r="W111" s="105">
        <v>48.4</v>
      </c>
      <c r="X111" s="103">
        <v>381</v>
      </c>
      <c r="AC111" s="152"/>
    </row>
    <row r="112" spans="1:29" customFormat="1">
      <c r="A112" s="45">
        <v>102</v>
      </c>
      <c r="B112" s="83"/>
      <c r="C112" s="46">
        <f t="shared" si="8"/>
        <v>9785042411960</v>
      </c>
      <c r="D112" s="47" t="s">
        <v>1577</v>
      </c>
      <c r="E112" s="48" t="s">
        <v>2021</v>
      </c>
      <c r="F112" s="49" t="s">
        <v>6</v>
      </c>
      <c r="G112" s="50">
        <v>384</v>
      </c>
      <c r="H112" s="47" t="s">
        <v>2183</v>
      </c>
      <c r="I112" s="123" t="s">
        <v>2191</v>
      </c>
      <c r="J112" s="47" t="s">
        <v>2192</v>
      </c>
      <c r="K112" s="51">
        <v>2026</v>
      </c>
      <c r="L112" s="47" t="s">
        <v>25</v>
      </c>
      <c r="M112" s="47" t="s">
        <v>2186</v>
      </c>
      <c r="N112" s="47" t="s">
        <v>2187</v>
      </c>
      <c r="O112" s="123" t="s">
        <v>2193</v>
      </c>
      <c r="P112" s="47" t="s">
        <v>2194</v>
      </c>
      <c r="Q112" s="81">
        <f t="shared" si="9"/>
        <v>46.7</v>
      </c>
      <c r="R112" s="1"/>
      <c r="S112" s="74" t="str">
        <f t="shared" si="10"/>
        <v/>
      </c>
      <c r="T112" s="52" t="str">
        <f t="shared" si="11"/>
        <v>Image</v>
      </c>
      <c r="U112" s="103">
        <v>9785042411960</v>
      </c>
      <c r="V112" s="112" t="s">
        <v>2195</v>
      </c>
      <c r="W112" s="105">
        <v>46.7</v>
      </c>
      <c r="X112" s="103">
        <v>367</v>
      </c>
      <c r="AC112" s="152"/>
    </row>
    <row r="113" spans="1:29" customFormat="1">
      <c r="A113" s="45">
        <v>103</v>
      </c>
      <c r="B113" s="83"/>
      <c r="C113" s="46">
        <f t="shared" si="8"/>
        <v>9785042428326</v>
      </c>
      <c r="D113" s="47" t="s">
        <v>30</v>
      </c>
      <c r="E113" s="48" t="s">
        <v>2021</v>
      </c>
      <c r="F113" s="49" t="s">
        <v>6</v>
      </c>
      <c r="G113" s="50">
        <v>448</v>
      </c>
      <c r="H113" s="47" t="s">
        <v>2196</v>
      </c>
      <c r="I113" s="123" t="s">
        <v>2197</v>
      </c>
      <c r="J113" s="47" t="s">
        <v>2198</v>
      </c>
      <c r="K113" s="51">
        <v>2026</v>
      </c>
      <c r="L113" s="47" t="s">
        <v>25</v>
      </c>
      <c r="M113" s="47" t="s">
        <v>2199</v>
      </c>
      <c r="N113" s="47" t="s">
        <v>2200</v>
      </c>
      <c r="O113" s="123" t="s">
        <v>2201</v>
      </c>
      <c r="P113" s="47" t="s">
        <v>2202</v>
      </c>
      <c r="Q113" s="81">
        <f t="shared" si="9"/>
        <v>46.8</v>
      </c>
      <c r="R113" s="1"/>
      <c r="S113" s="74" t="str">
        <f t="shared" si="10"/>
        <v/>
      </c>
      <c r="T113" s="52" t="str">
        <f t="shared" si="11"/>
        <v>Image</v>
      </c>
      <c r="U113" s="103">
        <v>9785042428326</v>
      </c>
      <c r="V113" s="112" t="s">
        <v>2203</v>
      </c>
      <c r="W113" s="105">
        <v>46.8</v>
      </c>
      <c r="X113" s="103">
        <v>391</v>
      </c>
      <c r="AC113" s="152"/>
    </row>
    <row r="114" spans="1:29" customFormat="1">
      <c r="A114" s="45">
        <v>104</v>
      </c>
      <c r="B114" s="83"/>
      <c r="C114" s="46">
        <f t="shared" si="8"/>
        <v>9785042348143</v>
      </c>
      <c r="D114" s="47" t="s">
        <v>30</v>
      </c>
      <c r="E114" s="48" t="s">
        <v>2021</v>
      </c>
      <c r="F114" s="49" t="s">
        <v>6</v>
      </c>
      <c r="G114" s="50">
        <v>320</v>
      </c>
      <c r="H114" s="47" t="s">
        <v>2204</v>
      </c>
      <c r="I114" s="123" t="s">
        <v>2205</v>
      </c>
      <c r="J114" s="47" t="s">
        <v>2206</v>
      </c>
      <c r="K114" s="51">
        <v>2026</v>
      </c>
      <c r="L114" s="47" t="s">
        <v>25</v>
      </c>
      <c r="M114" s="47" t="s">
        <v>2207</v>
      </c>
      <c r="N114" s="47" t="s">
        <v>2208</v>
      </c>
      <c r="O114" s="123" t="s">
        <v>2209</v>
      </c>
      <c r="P114" s="47" t="s">
        <v>2210</v>
      </c>
      <c r="Q114" s="81">
        <f t="shared" si="9"/>
        <v>42.4</v>
      </c>
      <c r="R114" s="1"/>
      <c r="S114" s="74" t="str">
        <f t="shared" si="10"/>
        <v/>
      </c>
      <c r="T114" s="52" t="str">
        <f t="shared" si="11"/>
        <v>Image</v>
      </c>
      <c r="U114" s="103">
        <v>9785042348143</v>
      </c>
      <c r="V114" s="112" t="s">
        <v>2211</v>
      </c>
      <c r="W114" s="105">
        <v>42.4</v>
      </c>
      <c r="X114" s="103">
        <v>320</v>
      </c>
      <c r="AC114" s="152"/>
    </row>
    <row r="115" spans="1:29" customFormat="1">
      <c r="A115" s="45">
        <v>105</v>
      </c>
      <c r="B115" s="83" t="s">
        <v>2712</v>
      </c>
      <c r="C115" s="46">
        <f t="shared" si="8"/>
        <v>9785042351167</v>
      </c>
      <c r="D115" s="47" t="s">
        <v>30</v>
      </c>
      <c r="E115" s="48" t="s">
        <v>2021</v>
      </c>
      <c r="F115" s="49" t="s">
        <v>6</v>
      </c>
      <c r="G115" s="50">
        <v>288</v>
      </c>
      <c r="H115" s="47" t="s">
        <v>2212</v>
      </c>
      <c r="I115" s="123" t="s">
        <v>2213</v>
      </c>
      <c r="J115" s="47" t="s">
        <v>2214</v>
      </c>
      <c r="K115" s="51">
        <v>2026</v>
      </c>
      <c r="L115" s="47" t="s">
        <v>25</v>
      </c>
      <c r="M115" s="47" t="s">
        <v>2215</v>
      </c>
      <c r="N115" s="47" t="s">
        <v>2216</v>
      </c>
      <c r="O115" s="123" t="s">
        <v>2217</v>
      </c>
      <c r="P115" s="47" t="s">
        <v>2218</v>
      </c>
      <c r="Q115" s="81">
        <f t="shared" si="9"/>
        <v>45</v>
      </c>
      <c r="R115" s="1"/>
      <c r="S115" s="74" t="str">
        <f t="shared" si="10"/>
        <v/>
      </c>
      <c r="T115" s="52" t="str">
        <f t="shared" si="11"/>
        <v>Image</v>
      </c>
      <c r="U115" s="103">
        <v>9785042351167</v>
      </c>
      <c r="V115" s="112" t="s">
        <v>2219</v>
      </c>
      <c r="W115" s="105">
        <v>45</v>
      </c>
      <c r="X115" s="103">
        <v>408</v>
      </c>
      <c r="AC115" s="152"/>
    </row>
    <row r="116" spans="1:29" customFormat="1">
      <c r="A116" s="45">
        <v>106</v>
      </c>
      <c r="B116" s="83"/>
      <c r="C116" s="46">
        <f t="shared" si="8"/>
        <v>9785042441363</v>
      </c>
      <c r="D116" s="47" t="s">
        <v>30</v>
      </c>
      <c r="E116" s="48" t="s">
        <v>2021</v>
      </c>
      <c r="F116" s="49" t="s">
        <v>6</v>
      </c>
      <c r="G116" s="50">
        <v>352</v>
      </c>
      <c r="H116" s="47" t="s">
        <v>2220</v>
      </c>
      <c r="I116" s="123" t="s">
        <v>2221</v>
      </c>
      <c r="J116" s="47" t="s">
        <v>2222</v>
      </c>
      <c r="K116" s="51">
        <v>2026</v>
      </c>
      <c r="L116" s="47" t="s">
        <v>25</v>
      </c>
      <c r="M116" s="47" t="s">
        <v>2223</v>
      </c>
      <c r="N116" s="47" t="s">
        <v>2224</v>
      </c>
      <c r="O116" s="123" t="s">
        <v>2225</v>
      </c>
      <c r="P116" s="47" t="s">
        <v>2226</v>
      </c>
      <c r="Q116" s="81">
        <f t="shared" si="9"/>
        <v>34.5</v>
      </c>
      <c r="R116" s="1"/>
      <c r="S116" s="74" t="str">
        <f t="shared" si="10"/>
        <v/>
      </c>
      <c r="T116" s="52" t="str">
        <f t="shared" si="11"/>
        <v>Image</v>
      </c>
      <c r="U116" s="103">
        <v>9785042441363</v>
      </c>
      <c r="V116" s="112" t="s">
        <v>2227</v>
      </c>
      <c r="W116" s="105">
        <v>34.5</v>
      </c>
      <c r="X116" s="103">
        <v>293</v>
      </c>
      <c r="AC116" s="152"/>
    </row>
    <row r="117" spans="1:29" customFormat="1">
      <c r="A117" s="45">
        <v>107</v>
      </c>
      <c r="B117" s="83" t="s">
        <v>2712</v>
      </c>
      <c r="C117" s="46">
        <f t="shared" si="8"/>
        <v>9785042413797</v>
      </c>
      <c r="D117" s="47" t="s">
        <v>30</v>
      </c>
      <c r="E117" s="48" t="s">
        <v>2021</v>
      </c>
      <c r="F117" s="49" t="s">
        <v>6</v>
      </c>
      <c r="G117" s="50">
        <v>352</v>
      </c>
      <c r="H117" s="47" t="s">
        <v>2228</v>
      </c>
      <c r="I117" s="123" t="s">
        <v>2229</v>
      </c>
      <c r="J117" s="47" t="s">
        <v>2230</v>
      </c>
      <c r="K117" s="51">
        <v>2026</v>
      </c>
      <c r="L117" s="47" t="s">
        <v>25</v>
      </c>
      <c r="M117" s="47" t="s">
        <v>2140</v>
      </c>
      <c r="N117" s="47" t="s">
        <v>2231</v>
      </c>
      <c r="O117" s="123" t="s">
        <v>2232</v>
      </c>
      <c r="P117" s="47" t="s">
        <v>2233</v>
      </c>
      <c r="Q117" s="81">
        <f t="shared" si="9"/>
        <v>43.2</v>
      </c>
      <c r="R117" s="1"/>
      <c r="S117" s="74" t="str">
        <f t="shared" si="10"/>
        <v/>
      </c>
      <c r="T117" s="52" t="str">
        <f t="shared" si="11"/>
        <v>Image</v>
      </c>
      <c r="U117" s="103">
        <v>9785042413797</v>
      </c>
      <c r="V117" s="112" t="s">
        <v>2234</v>
      </c>
      <c r="W117" s="105">
        <v>43.2</v>
      </c>
      <c r="X117" s="103">
        <v>355</v>
      </c>
      <c r="AC117" s="152"/>
    </row>
    <row r="118" spans="1:29" customFormat="1">
      <c r="A118" s="45">
        <v>108</v>
      </c>
      <c r="B118" s="83"/>
      <c r="C118" s="46">
        <f t="shared" si="8"/>
        <v>9785171880293</v>
      </c>
      <c r="D118" s="47" t="s">
        <v>30</v>
      </c>
      <c r="E118" s="48" t="s">
        <v>2021</v>
      </c>
      <c r="F118" s="49" t="s">
        <v>6</v>
      </c>
      <c r="G118" s="50">
        <v>416</v>
      </c>
      <c r="H118" s="47" t="s">
        <v>2235</v>
      </c>
      <c r="I118" s="123" t="s">
        <v>2236</v>
      </c>
      <c r="J118" s="47" t="s">
        <v>2237</v>
      </c>
      <c r="K118" s="51">
        <v>2026</v>
      </c>
      <c r="L118" s="47" t="s">
        <v>24</v>
      </c>
      <c r="M118" s="47" t="s">
        <v>2238</v>
      </c>
      <c r="N118" s="47" t="s">
        <v>2239</v>
      </c>
      <c r="O118" s="123" t="s">
        <v>2240</v>
      </c>
      <c r="P118" s="47" t="s">
        <v>2241</v>
      </c>
      <c r="Q118" s="81">
        <f t="shared" si="9"/>
        <v>52.3</v>
      </c>
      <c r="R118" s="1"/>
      <c r="S118" s="74" t="str">
        <f t="shared" si="10"/>
        <v/>
      </c>
      <c r="T118" s="52" t="str">
        <f t="shared" si="11"/>
        <v>Image</v>
      </c>
      <c r="U118" s="103">
        <v>9785171880293</v>
      </c>
      <c r="V118" s="112" t="s">
        <v>2242</v>
      </c>
      <c r="W118" s="105">
        <v>52.3</v>
      </c>
      <c r="X118" s="103">
        <v>440</v>
      </c>
      <c r="AC118" s="152"/>
    </row>
    <row r="119" spans="1:29" customFormat="1">
      <c r="A119" s="45">
        <v>109</v>
      </c>
      <c r="B119" s="83"/>
      <c r="C119" s="46">
        <f t="shared" si="8"/>
        <v>9785171873356</v>
      </c>
      <c r="D119" s="47" t="s">
        <v>30</v>
      </c>
      <c r="E119" s="48" t="s">
        <v>2021</v>
      </c>
      <c r="F119" s="49" t="s">
        <v>6</v>
      </c>
      <c r="G119" s="50">
        <v>320</v>
      </c>
      <c r="H119" s="47" t="s">
        <v>2235</v>
      </c>
      <c r="I119" s="123" t="s">
        <v>2243</v>
      </c>
      <c r="J119" s="47" t="s">
        <v>2244</v>
      </c>
      <c r="K119" s="51">
        <v>2026</v>
      </c>
      <c r="L119" s="47" t="s">
        <v>24</v>
      </c>
      <c r="M119" s="47" t="s">
        <v>2238</v>
      </c>
      <c r="N119" s="47" t="s">
        <v>2239</v>
      </c>
      <c r="O119" s="123" t="s">
        <v>2245</v>
      </c>
      <c r="P119" s="47" t="s">
        <v>2246</v>
      </c>
      <c r="Q119" s="81">
        <f t="shared" si="9"/>
        <v>47.5</v>
      </c>
      <c r="R119" s="1"/>
      <c r="S119" s="74" t="str">
        <f t="shared" si="10"/>
        <v/>
      </c>
      <c r="T119" s="52" t="str">
        <f t="shared" si="11"/>
        <v>Image</v>
      </c>
      <c r="U119" s="103">
        <v>9785171873356</v>
      </c>
      <c r="V119" s="112" t="s">
        <v>2247</v>
      </c>
      <c r="W119" s="105">
        <v>47.5</v>
      </c>
      <c r="X119" s="103">
        <v>363</v>
      </c>
      <c r="AC119" s="152"/>
    </row>
    <row r="120" spans="1:29" customFormat="1">
      <c r="A120" s="45">
        <v>110</v>
      </c>
      <c r="B120" s="83" t="s">
        <v>2712</v>
      </c>
      <c r="C120" s="46">
        <f t="shared" si="8"/>
        <v>9785042252709</v>
      </c>
      <c r="D120" s="47" t="s">
        <v>30</v>
      </c>
      <c r="E120" s="48" t="s">
        <v>2021</v>
      </c>
      <c r="F120" s="49" t="s">
        <v>6</v>
      </c>
      <c r="G120" s="50">
        <v>384</v>
      </c>
      <c r="H120" s="47" t="s">
        <v>2248</v>
      </c>
      <c r="I120" s="123" t="s">
        <v>2249</v>
      </c>
      <c r="J120" s="47" t="s">
        <v>2250</v>
      </c>
      <c r="K120" s="51">
        <v>2026</v>
      </c>
      <c r="L120" s="47" t="s">
        <v>25</v>
      </c>
      <c r="M120" s="47" t="s">
        <v>2251</v>
      </c>
      <c r="N120" s="47" t="s">
        <v>2252</v>
      </c>
      <c r="O120" s="123" t="s">
        <v>2253</v>
      </c>
      <c r="P120" s="47" t="s">
        <v>2254</v>
      </c>
      <c r="Q120" s="81">
        <f t="shared" si="9"/>
        <v>47.9</v>
      </c>
      <c r="R120" s="1"/>
      <c r="S120" s="74" t="str">
        <f t="shared" si="10"/>
        <v/>
      </c>
      <c r="T120" s="52" t="str">
        <f t="shared" si="11"/>
        <v>Image</v>
      </c>
      <c r="U120" s="103">
        <v>9785042252709</v>
      </c>
      <c r="V120" s="112" t="s">
        <v>2255</v>
      </c>
      <c r="W120" s="105">
        <v>47.9</v>
      </c>
      <c r="X120" s="103">
        <v>419</v>
      </c>
      <c r="AC120" s="152"/>
    </row>
    <row r="121" spans="1:29" customFormat="1">
      <c r="A121" s="45">
        <v>111</v>
      </c>
      <c r="B121" s="83"/>
      <c r="C121" s="46">
        <f t="shared" si="8"/>
        <v>9785042453014</v>
      </c>
      <c r="D121" s="47" t="s">
        <v>30</v>
      </c>
      <c r="E121" s="48" t="s">
        <v>2021</v>
      </c>
      <c r="F121" s="49" t="s">
        <v>6</v>
      </c>
      <c r="G121" s="50">
        <v>320</v>
      </c>
      <c r="H121" s="47" t="s">
        <v>2256</v>
      </c>
      <c r="I121" s="123" t="s">
        <v>2257</v>
      </c>
      <c r="J121" s="47" t="s">
        <v>2258</v>
      </c>
      <c r="K121" s="51">
        <v>2026</v>
      </c>
      <c r="L121" s="47" t="s">
        <v>25</v>
      </c>
      <c r="M121" s="47" t="s">
        <v>2259</v>
      </c>
      <c r="N121" s="47" t="s">
        <v>2260</v>
      </c>
      <c r="O121" s="123" t="s">
        <v>2261</v>
      </c>
      <c r="P121" s="47" t="s">
        <v>2262</v>
      </c>
      <c r="Q121" s="81">
        <f t="shared" si="9"/>
        <v>43.9</v>
      </c>
      <c r="R121" s="1"/>
      <c r="S121" s="74" t="str">
        <f t="shared" si="10"/>
        <v/>
      </c>
      <c r="T121" s="52" t="str">
        <f t="shared" si="11"/>
        <v>Image</v>
      </c>
      <c r="U121" s="103">
        <v>9785042453014</v>
      </c>
      <c r="V121" s="112" t="s">
        <v>2263</v>
      </c>
      <c r="W121" s="105">
        <v>43.9</v>
      </c>
      <c r="X121" s="103">
        <v>331</v>
      </c>
      <c r="AC121" s="152"/>
    </row>
    <row r="122" spans="1:29" customFormat="1">
      <c r="A122" s="45">
        <v>112</v>
      </c>
      <c r="B122" s="83"/>
      <c r="C122" s="46">
        <f t="shared" si="8"/>
        <v>9785042441455</v>
      </c>
      <c r="D122" s="47" t="s">
        <v>30</v>
      </c>
      <c r="E122" s="48" t="s">
        <v>2021</v>
      </c>
      <c r="F122" s="49" t="s">
        <v>6</v>
      </c>
      <c r="G122" s="50">
        <v>384</v>
      </c>
      <c r="H122" s="47" t="s">
        <v>2264</v>
      </c>
      <c r="I122" s="123" t="s">
        <v>2265</v>
      </c>
      <c r="J122" s="47" t="s">
        <v>2266</v>
      </c>
      <c r="K122" s="51">
        <v>2026</v>
      </c>
      <c r="L122" s="47" t="s">
        <v>729</v>
      </c>
      <c r="M122" s="47" t="s">
        <v>2267</v>
      </c>
      <c r="N122" s="47" t="s">
        <v>2268</v>
      </c>
      <c r="O122" s="123" t="s">
        <v>2269</v>
      </c>
      <c r="P122" s="47" t="s">
        <v>2270</v>
      </c>
      <c r="Q122" s="81">
        <f t="shared" si="9"/>
        <v>53.6</v>
      </c>
      <c r="R122" s="1"/>
      <c r="S122" s="74" t="str">
        <f t="shared" si="10"/>
        <v/>
      </c>
      <c r="T122" s="52" t="str">
        <f t="shared" si="11"/>
        <v>Image</v>
      </c>
      <c r="U122" s="103">
        <v>9785042441455</v>
      </c>
      <c r="V122" s="112" t="s">
        <v>2271</v>
      </c>
      <c r="W122" s="105">
        <v>53.6</v>
      </c>
      <c r="X122" s="103">
        <v>478</v>
      </c>
      <c r="AC122" s="152"/>
    </row>
    <row r="123" spans="1:29" customFormat="1">
      <c r="A123" s="45">
        <v>113</v>
      </c>
      <c r="B123" s="83"/>
      <c r="C123" s="46">
        <f t="shared" si="8"/>
        <v>9785042407178</v>
      </c>
      <c r="D123" s="47" t="s">
        <v>30</v>
      </c>
      <c r="E123" s="48" t="s">
        <v>2021</v>
      </c>
      <c r="F123" s="49" t="s">
        <v>6</v>
      </c>
      <c r="G123" s="50">
        <v>320</v>
      </c>
      <c r="H123" s="47" t="s">
        <v>2272</v>
      </c>
      <c r="I123" s="123" t="s">
        <v>2273</v>
      </c>
      <c r="J123" s="47" t="s">
        <v>2274</v>
      </c>
      <c r="K123" s="51">
        <v>2026</v>
      </c>
      <c r="L123" s="47" t="s">
        <v>25</v>
      </c>
      <c r="M123" s="47" t="s">
        <v>2275</v>
      </c>
      <c r="N123" s="47" t="s">
        <v>2276</v>
      </c>
      <c r="O123" s="123" t="s">
        <v>2277</v>
      </c>
      <c r="P123" s="47" t="s">
        <v>2278</v>
      </c>
      <c r="Q123" s="81">
        <f t="shared" si="9"/>
        <v>34.200000000000003</v>
      </c>
      <c r="R123" s="1"/>
      <c r="S123" s="74" t="str">
        <f t="shared" si="10"/>
        <v/>
      </c>
      <c r="T123" s="52" t="str">
        <f t="shared" si="11"/>
        <v>Image</v>
      </c>
      <c r="U123" s="103">
        <v>9785042407178</v>
      </c>
      <c r="V123" s="112" t="s">
        <v>2279</v>
      </c>
      <c r="W123" s="105">
        <v>34.200000000000003</v>
      </c>
      <c r="X123" s="103">
        <v>265</v>
      </c>
      <c r="AC123" s="152"/>
    </row>
    <row r="124" spans="1:29" customFormat="1">
      <c r="A124" s="45">
        <v>114</v>
      </c>
      <c r="B124" s="83"/>
      <c r="C124" s="46">
        <f t="shared" si="8"/>
        <v>9785042452147</v>
      </c>
      <c r="D124" s="47" t="s">
        <v>30</v>
      </c>
      <c r="E124" s="48" t="s">
        <v>2021</v>
      </c>
      <c r="F124" s="49" t="s">
        <v>6</v>
      </c>
      <c r="G124" s="50">
        <v>320</v>
      </c>
      <c r="H124" s="47" t="s">
        <v>2272</v>
      </c>
      <c r="I124" s="123" t="s">
        <v>2280</v>
      </c>
      <c r="J124" s="47" t="s">
        <v>2281</v>
      </c>
      <c r="K124" s="51">
        <v>2026</v>
      </c>
      <c r="L124" s="47" t="s">
        <v>25</v>
      </c>
      <c r="M124" s="47" t="s">
        <v>2275</v>
      </c>
      <c r="N124" s="47" t="s">
        <v>2276</v>
      </c>
      <c r="O124" s="123" t="s">
        <v>2282</v>
      </c>
      <c r="P124" s="47" t="s">
        <v>2283</v>
      </c>
      <c r="Q124" s="81">
        <f t="shared" si="9"/>
        <v>34</v>
      </c>
      <c r="R124" s="1"/>
      <c r="S124" s="74" t="str">
        <f t="shared" si="10"/>
        <v/>
      </c>
      <c r="T124" s="52" t="str">
        <f t="shared" si="11"/>
        <v>Image</v>
      </c>
      <c r="U124" s="103">
        <v>9785042452147</v>
      </c>
      <c r="V124" s="112" t="s">
        <v>2284</v>
      </c>
      <c r="W124" s="105">
        <v>34</v>
      </c>
      <c r="X124" s="103">
        <v>275</v>
      </c>
      <c r="AC124" s="152"/>
    </row>
    <row r="125" spans="1:29" customFormat="1">
      <c r="A125" s="45">
        <v>115</v>
      </c>
      <c r="B125" s="83"/>
      <c r="C125" s="46">
        <f t="shared" si="8"/>
        <v>9785389304932</v>
      </c>
      <c r="D125" s="47" t="s">
        <v>30</v>
      </c>
      <c r="E125" s="48" t="s">
        <v>2021</v>
      </c>
      <c r="F125" s="49" t="s">
        <v>6</v>
      </c>
      <c r="G125" s="50">
        <v>384</v>
      </c>
      <c r="H125" s="47" t="s">
        <v>2285</v>
      </c>
      <c r="I125" s="123" t="s">
        <v>2286</v>
      </c>
      <c r="J125" s="47" t="s">
        <v>2287</v>
      </c>
      <c r="K125" s="51">
        <v>2026</v>
      </c>
      <c r="L125" s="47" t="s">
        <v>2288</v>
      </c>
      <c r="M125" s="47" t="s">
        <v>2095</v>
      </c>
      <c r="N125" s="47" t="s">
        <v>2289</v>
      </c>
      <c r="O125" s="123" t="s">
        <v>2290</v>
      </c>
      <c r="P125" s="47" t="s">
        <v>2291</v>
      </c>
      <c r="Q125" s="81">
        <f t="shared" si="9"/>
        <v>38.799999999999997</v>
      </c>
      <c r="R125" s="1"/>
      <c r="S125" s="74" t="str">
        <f t="shared" si="10"/>
        <v/>
      </c>
      <c r="T125" s="52" t="str">
        <f t="shared" si="11"/>
        <v>Image</v>
      </c>
      <c r="U125" s="103">
        <v>9785389304932</v>
      </c>
      <c r="V125" s="112" t="s">
        <v>2292</v>
      </c>
      <c r="W125" s="105">
        <v>38.799999999999997</v>
      </c>
      <c r="X125" s="103">
        <v>283</v>
      </c>
      <c r="AC125" s="152"/>
    </row>
    <row r="126" spans="1:29" customFormat="1">
      <c r="A126" s="45">
        <v>116</v>
      </c>
      <c r="B126" s="83"/>
      <c r="C126" s="46">
        <f t="shared" si="8"/>
        <v>9785042423338</v>
      </c>
      <c r="D126" s="47" t="s">
        <v>30</v>
      </c>
      <c r="E126" s="48" t="s">
        <v>2021</v>
      </c>
      <c r="F126" s="49" t="s">
        <v>6</v>
      </c>
      <c r="G126" s="50">
        <v>368</v>
      </c>
      <c r="H126" s="47" t="s">
        <v>2293</v>
      </c>
      <c r="I126" s="123" t="s">
        <v>2294</v>
      </c>
      <c r="J126" s="47" t="s">
        <v>2295</v>
      </c>
      <c r="K126" s="51">
        <v>2026</v>
      </c>
      <c r="L126" s="47" t="s">
        <v>25</v>
      </c>
      <c r="M126" s="47" t="s">
        <v>2296</v>
      </c>
      <c r="N126" s="47" t="s">
        <v>2297</v>
      </c>
      <c r="O126" s="123" t="s">
        <v>2298</v>
      </c>
      <c r="P126" s="47" t="s">
        <v>2299</v>
      </c>
      <c r="Q126" s="81">
        <f t="shared" si="9"/>
        <v>48.6</v>
      </c>
      <c r="R126" s="1"/>
      <c r="S126" s="74" t="str">
        <f t="shared" si="10"/>
        <v/>
      </c>
      <c r="T126" s="52" t="str">
        <f t="shared" si="11"/>
        <v>Image</v>
      </c>
      <c r="U126" s="103">
        <v>9785042423338</v>
      </c>
      <c r="V126" s="112" t="s">
        <v>2300</v>
      </c>
      <c r="W126" s="105">
        <v>48.6</v>
      </c>
      <c r="X126" s="103">
        <v>407</v>
      </c>
      <c r="AC126" s="152"/>
    </row>
    <row r="127" spans="1:29" customFormat="1">
      <c r="A127" s="45">
        <v>117</v>
      </c>
      <c r="B127" s="83" t="s">
        <v>2712</v>
      </c>
      <c r="C127" s="46">
        <f t="shared" si="8"/>
        <v>9785042324444</v>
      </c>
      <c r="D127" s="47" t="s">
        <v>30</v>
      </c>
      <c r="E127" s="48" t="s">
        <v>2021</v>
      </c>
      <c r="F127" s="49" t="s">
        <v>6</v>
      </c>
      <c r="G127" s="50">
        <v>384</v>
      </c>
      <c r="H127" s="47" t="s">
        <v>2301</v>
      </c>
      <c r="I127" s="123" t="s">
        <v>2302</v>
      </c>
      <c r="J127" s="47" t="s">
        <v>2303</v>
      </c>
      <c r="K127" s="51">
        <v>2026</v>
      </c>
      <c r="L127" s="47" t="s">
        <v>25</v>
      </c>
      <c r="M127" s="47" t="s">
        <v>2304</v>
      </c>
      <c r="N127" s="47" t="s">
        <v>2305</v>
      </c>
      <c r="O127" s="123" t="s">
        <v>2306</v>
      </c>
      <c r="P127" s="47" t="s">
        <v>2307</v>
      </c>
      <c r="Q127" s="81">
        <f t="shared" si="9"/>
        <v>50.5</v>
      </c>
      <c r="R127" s="1"/>
      <c r="S127" s="74" t="str">
        <f t="shared" si="10"/>
        <v/>
      </c>
      <c r="T127" s="52" t="str">
        <f t="shared" si="11"/>
        <v>Image</v>
      </c>
      <c r="U127" s="103">
        <v>9785042324444</v>
      </c>
      <c r="V127" s="112" t="s">
        <v>2308</v>
      </c>
      <c r="W127" s="105">
        <v>50.5</v>
      </c>
      <c r="X127" s="103">
        <v>392</v>
      </c>
      <c r="AC127" s="152"/>
    </row>
    <row r="128" spans="1:29" customFormat="1">
      <c r="A128" s="45">
        <v>118</v>
      </c>
      <c r="B128" s="83"/>
      <c r="C128" s="46">
        <f t="shared" si="8"/>
        <v>9785171849399</v>
      </c>
      <c r="D128" s="47" t="s">
        <v>30</v>
      </c>
      <c r="E128" s="48" t="s">
        <v>2021</v>
      </c>
      <c r="F128" s="49" t="s">
        <v>6</v>
      </c>
      <c r="G128" s="50">
        <v>352</v>
      </c>
      <c r="H128" s="47" t="s">
        <v>2309</v>
      </c>
      <c r="I128" s="123" t="s">
        <v>2310</v>
      </c>
      <c r="J128" s="47" t="s">
        <v>2311</v>
      </c>
      <c r="K128" s="51">
        <v>2026</v>
      </c>
      <c r="L128" s="47" t="s">
        <v>24</v>
      </c>
      <c r="M128" s="47" t="s">
        <v>2312</v>
      </c>
      <c r="N128" s="47" t="s">
        <v>2313</v>
      </c>
      <c r="O128" s="123" t="s">
        <v>2314</v>
      </c>
      <c r="P128" s="47" t="s">
        <v>2315</v>
      </c>
      <c r="Q128" s="81">
        <f t="shared" si="9"/>
        <v>38.1</v>
      </c>
      <c r="R128" s="1"/>
      <c r="S128" s="74" t="str">
        <f t="shared" si="10"/>
        <v/>
      </c>
      <c r="T128" s="52" t="str">
        <f t="shared" si="11"/>
        <v>Image</v>
      </c>
      <c r="U128" s="103">
        <v>9785171849399</v>
      </c>
      <c r="V128" s="112" t="s">
        <v>2316</v>
      </c>
      <c r="W128" s="105">
        <v>38.1</v>
      </c>
      <c r="X128" s="103">
        <v>287</v>
      </c>
      <c r="AC128" s="152"/>
    </row>
    <row r="129" spans="1:29" customFormat="1">
      <c r="A129" s="45">
        <v>119</v>
      </c>
      <c r="B129" s="83"/>
      <c r="C129" s="46">
        <f t="shared" si="8"/>
        <v>9785002696093</v>
      </c>
      <c r="D129" s="47" t="s">
        <v>30</v>
      </c>
      <c r="E129" s="48" t="s">
        <v>2021</v>
      </c>
      <c r="F129" s="49" t="s">
        <v>6</v>
      </c>
      <c r="G129" s="50">
        <v>224</v>
      </c>
      <c r="H129" s="47" t="s">
        <v>2317</v>
      </c>
      <c r="I129" s="123" t="s">
        <v>2318</v>
      </c>
      <c r="J129" s="47" t="s">
        <v>2319</v>
      </c>
      <c r="K129" s="51">
        <v>2026</v>
      </c>
      <c r="L129" s="47" t="s">
        <v>943</v>
      </c>
      <c r="M129" s="47" t="s">
        <v>2320</v>
      </c>
      <c r="N129" s="47" t="s">
        <v>2321</v>
      </c>
      <c r="O129" s="123" t="s">
        <v>2322</v>
      </c>
      <c r="P129" s="47" t="s">
        <v>2323</v>
      </c>
      <c r="Q129" s="81">
        <f t="shared" si="9"/>
        <v>55.5</v>
      </c>
      <c r="R129" s="1"/>
      <c r="S129" s="74" t="str">
        <f t="shared" si="10"/>
        <v/>
      </c>
      <c r="T129" s="52" t="str">
        <f t="shared" si="11"/>
        <v>Image</v>
      </c>
      <c r="U129" s="103">
        <v>9785002696093</v>
      </c>
      <c r="V129" s="112" t="s">
        <v>2324</v>
      </c>
      <c r="W129" s="105">
        <v>55.5</v>
      </c>
      <c r="X129" s="103">
        <v>341</v>
      </c>
      <c r="AC129" s="152"/>
    </row>
    <row r="130" spans="1:29" customFormat="1">
      <c r="A130" s="45">
        <v>120</v>
      </c>
      <c r="B130" s="83"/>
      <c r="C130" s="46">
        <f t="shared" si="8"/>
        <v>9785042449000</v>
      </c>
      <c r="D130" s="47" t="s">
        <v>30</v>
      </c>
      <c r="E130" s="48" t="s">
        <v>2021</v>
      </c>
      <c r="F130" s="49" t="s">
        <v>6</v>
      </c>
      <c r="G130" s="50">
        <v>320</v>
      </c>
      <c r="H130" s="47" t="s">
        <v>2325</v>
      </c>
      <c r="I130" s="123" t="s">
        <v>2326</v>
      </c>
      <c r="J130" s="47" t="s">
        <v>2327</v>
      </c>
      <c r="K130" s="51">
        <v>2026</v>
      </c>
      <c r="L130" s="47" t="s">
        <v>25</v>
      </c>
      <c r="M130" s="47" t="s">
        <v>2328</v>
      </c>
      <c r="N130" s="47" t="s">
        <v>2329</v>
      </c>
      <c r="O130" s="123" t="s">
        <v>2330</v>
      </c>
      <c r="P130" s="47" t="s">
        <v>2331</v>
      </c>
      <c r="Q130" s="81">
        <f t="shared" si="9"/>
        <v>41.1</v>
      </c>
      <c r="R130" s="1"/>
      <c r="S130" s="74" t="str">
        <f t="shared" si="10"/>
        <v/>
      </c>
      <c r="T130" s="52" t="str">
        <f t="shared" si="11"/>
        <v>Image</v>
      </c>
      <c r="U130" s="103">
        <v>9785042449000</v>
      </c>
      <c r="V130" s="112" t="s">
        <v>2332</v>
      </c>
      <c r="W130" s="105">
        <v>41.1</v>
      </c>
      <c r="X130" s="103">
        <v>331</v>
      </c>
      <c r="AC130" s="152"/>
    </row>
    <row r="131" spans="1:29" customFormat="1">
      <c r="A131" s="45">
        <v>121</v>
      </c>
      <c r="B131" s="83"/>
      <c r="C131" s="46">
        <f t="shared" si="8"/>
        <v>9785171688417</v>
      </c>
      <c r="D131" s="47" t="s">
        <v>30</v>
      </c>
      <c r="E131" s="48" t="s">
        <v>2021</v>
      </c>
      <c r="F131" s="49" t="s">
        <v>6</v>
      </c>
      <c r="G131" s="50">
        <v>224</v>
      </c>
      <c r="H131" s="47" t="s">
        <v>2333</v>
      </c>
      <c r="I131" s="123" t="s">
        <v>2334</v>
      </c>
      <c r="J131" s="47" t="s">
        <v>2335</v>
      </c>
      <c r="K131" s="51">
        <v>2026</v>
      </c>
      <c r="L131" s="47" t="s">
        <v>24</v>
      </c>
      <c r="M131" s="47" t="s">
        <v>2336</v>
      </c>
      <c r="N131" s="47" t="s">
        <v>2337</v>
      </c>
      <c r="O131" s="123" t="s">
        <v>2338</v>
      </c>
      <c r="P131" s="47" t="s">
        <v>2339</v>
      </c>
      <c r="Q131" s="81">
        <f t="shared" si="9"/>
        <v>37.4</v>
      </c>
      <c r="R131" s="1"/>
      <c r="S131" s="74" t="str">
        <f t="shared" si="10"/>
        <v/>
      </c>
      <c r="T131" s="52" t="str">
        <f t="shared" si="11"/>
        <v>Image</v>
      </c>
      <c r="U131" s="103">
        <v>9785171688417</v>
      </c>
      <c r="V131" s="112" t="s">
        <v>2340</v>
      </c>
      <c r="W131" s="105">
        <v>37.4</v>
      </c>
      <c r="X131" s="103">
        <v>267</v>
      </c>
      <c r="AC131" s="152"/>
    </row>
    <row r="132" spans="1:29" customFormat="1">
      <c r="A132" s="45">
        <v>122</v>
      </c>
      <c r="B132" s="83"/>
      <c r="C132" s="46">
        <f t="shared" si="8"/>
        <v>9785042449529</v>
      </c>
      <c r="D132" s="47" t="s">
        <v>30</v>
      </c>
      <c r="E132" s="48" t="s">
        <v>2021</v>
      </c>
      <c r="F132" s="49" t="s">
        <v>6</v>
      </c>
      <c r="G132" s="50">
        <v>320</v>
      </c>
      <c r="H132" s="47" t="s">
        <v>2341</v>
      </c>
      <c r="I132" s="123" t="s">
        <v>2342</v>
      </c>
      <c r="J132" s="47" t="s">
        <v>2343</v>
      </c>
      <c r="K132" s="51">
        <v>2026</v>
      </c>
      <c r="L132" s="47" t="s">
        <v>25</v>
      </c>
      <c r="M132" s="47" t="s">
        <v>2344</v>
      </c>
      <c r="N132" s="47" t="s">
        <v>2345</v>
      </c>
      <c r="O132" s="123" t="s">
        <v>2346</v>
      </c>
      <c r="P132" s="47" t="s">
        <v>2347</v>
      </c>
      <c r="Q132" s="81">
        <f t="shared" si="9"/>
        <v>40.4</v>
      </c>
      <c r="R132" s="1"/>
      <c r="S132" s="74" t="str">
        <f t="shared" si="10"/>
        <v/>
      </c>
      <c r="T132" s="52" t="str">
        <f t="shared" si="11"/>
        <v>Image</v>
      </c>
      <c r="U132" s="103">
        <v>9785042449529</v>
      </c>
      <c r="V132" s="112" t="s">
        <v>2348</v>
      </c>
      <c r="W132" s="105">
        <v>40.4</v>
      </c>
      <c r="X132" s="103">
        <v>320</v>
      </c>
      <c r="AC132" s="152"/>
    </row>
    <row r="133" spans="1:29" customFormat="1">
      <c r="A133" s="45">
        <v>123</v>
      </c>
      <c r="B133" s="83"/>
      <c r="C133" s="46">
        <f t="shared" si="8"/>
        <v>9785002696130</v>
      </c>
      <c r="D133" s="47" t="s">
        <v>30</v>
      </c>
      <c r="E133" s="48" t="s">
        <v>2021</v>
      </c>
      <c r="F133" s="49" t="s">
        <v>6</v>
      </c>
      <c r="G133" s="50">
        <v>268</v>
      </c>
      <c r="H133" s="47" t="s">
        <v>2349</v>
      </c>
      <c r="I133" s="123" t="s">
        <v>2350</v>
      </c>
      <c r="J133" s="47" t="s">
        <v>2351</v>
      </c>
      <c r="K133" s="51">
        <v>2026</v>
      </c>
      <c r="L133" s="47" t="s">
        <v>943</v>
      </c>
      <c r="M133" s="47" t="s">
        <v>2320</v>
      </c>
      <c r="N133" s="47" t="s">
        <v>2352</v>
      </c>
      <c r="O133" s="123" t="s">
        <v>2353</v>
      </c>
      <c r="P133" s="47" t="s">
        <v>2354</v>
      </c>
      <c r="Q133" s="81">
        <f t="shared" si="9"/>
        <v>56.7</v>
      </c>
      <c r="R133" s="1"/>
      <c r="S133" s="74" t="str">
        <f t="shared" si="10"/>
        <v/>
      </c>
      <c r="T133" s="52" t="str">
        <f t="shared" si="11"/>
        <v>Image</v>
      </c>
      <c r="U133" s="103">
        <v>9785002696130</v>
      </c>
      <c r="V133" s="112" t="s">
        <v>2355</v>
      </c>
      <c r="W133" s="105">
        <v>56.7</v>
      </c>
      <c r="X133" s="103">
        <v>334</v>
      </c>
      <c r="AC133" s="152"/>
    </row>
    <row r="134" spans="1:29" customFormat="1">
      <c r="A134" s="45">
        <v>124</v>
      </c>
      <c r="B134" s="83" t="s">
        <v>2712</v>
      </c>
      <c r="C134" s="46">
        <f t="shared" si="8"/>
        <v>9785042402289</v>
      </c>
      <c r="D134" s="47" t="s">
        <v>30</v>
      </c>
      <c r="E134" s="48" t="s">
        <v>2021</v>
      </c>
      <c r="F134" s="49" t="s">
        <v>6</v>
      </c>
      <c r="G134" s="50">
        <v>384</v>
      </c>
      <c r="H134" s="47" t="s">
        <v>2356</v>
      </c>
      <c r="I134" s="123" t="s">
        <v>2357</v>
      </c>
      <c r="J134" s="47" t="s">
        <v>2358</v>
      </c>
      <c r="K134" s="51">
        <v>2026</v>
      </c>
      <c r="L134" s="47" t="s">
        <v>2139</v>
      </c>
      <c r="M134" s="47" t="s">
        <v>2359</v>
      </c>
      <c r="N134" s="47" t="s">
        <v>2360</v>
      </c>
      <c r="O134" s="123" t="s">
        <v>2361</v>
      </c>
      <c r="P134" s="47" t="s">
        <v>2362</v>
      </c>
      <c r="Q134" s="81">
        <f t="shared" si="9"/>
        <v>42.2</v>
      </c>
      <c r="R134" s="1"/>
      <c r="S134" s="74" t="str">
        <f t="shared" si="10"/>
        <v/>
      </c>
      <c r="T134" s="52" t="str">
        <f t="shared" si="11"/>
        <v>Image</v>
      </c>
      <c r="U134" s="103">
        <v>9785042402289</v>
      </c>
      <c r="V134" s="112" t="s">
        <v>2363</v>
      </c>
      <c r="W134" s="105">
        <v>42.2</v>
      </c>
      <c r="X134" s="103">
        <v>361</v>
      </c>
      <c r="AC134" s="152"/>
    </row>
    <row r="135" spans="1:29" customFormat="1">
      <c r="A135" s="45">
        <v>125</v>
      </c>
      <c r="B135" s="83"/>
      <c r="C135" s="46">
        <f t="shared" si="8"/>
        <v>9785042459078</v>
      </c>
      <c r="D135" s="47" t="s">
        <v>30</v>
      </c>
      <c r="E135" s="48" t="s">
        <v>2021</v>
      </c>
      <c r="F135" s="49" t="s">
        <v>6</v>
      </c>
      <c r="G135" s="50">
        <v>320</v>
      </c>
      <c r="H135" s="47" t="s">
        <v>2364</v>
      </c>
      <c r="I135" s="123" t="s">
        <v>2365</v>
      </c>
      <c r="J135" s="47" t="s">
        <v>2366</v>
      </c>
      <c r="K135" s="51">
        <v>2026</v>
      </c>
      <c r="L135" s="47" t="s">
        <v>25</v>
      </c>
      <c r="M135" s="47" t="s">
        <v>2367</v>
      </c>
      <c r="N135" s="47" t="s">
        <v>2368</v>
      </c>
      <c r="O135" s="123" t="s">
        <v>2369</v>
      </c>
      <c r="P135" s="47" t="s">
        <v>2370</v>
      </c>
      <c r="Q135" s="81">
        <f t="shared" si="9"/>
        <v>42.1</v>
      </c>
      <c r="R135" s="1"/>
      <c r="S135" s="74" t="str">
        <f t="shared" si="10"/>
        <v/>
      </c>
      <c r="T135" s="52" t="str">
        <f t="shared" si="11"/>
        <v>Image</v>
      </c>
      <c r="U135" s="103">
        <v>9785042459078</v>
      </c>
      <c r="V135" s="112" t="s">
        <v>2371</v>
      </c>
      <c r="W135" s="105">
        <v>42.1</v>
      </c>
      <c r="X135" s="103">
        <v>315</v>
      </c>
      <c r="AC135" s="152"/>
    </row>
    <row r="136" spans="1:29" customFormat="1">
      <c r="A136" s="45">
        <v>126</v>
      </c>
      <c r="B136" s="83"/>
      <c r="C136" s="46">
        <f t="shared" si="8"/>
        <v>9785042354434</v>
      </c>
      <c r="D136" s="47" t="s">
        <v>30</v>
      </c>
      <c r="E136" s="48" t="s">
        <v>2021</v>
      </c>
      <c r="F136" s="49" t="s">
        <v>6</v>
      </c>
      <c r="G136" s="50">
        <v>352</v>
      </c>
      <c r="H136" s="47" t="s">
        <v>2372</v>
      </c>
      <c r="I136" s="123" t="s">
        <v>2373</v>
      </c>
      <c r="J136" s="47" t="s">
        <v>2374</v>
      </c>
      <c r="K136" s="51">
        <v>2026</v>
      </c>
      <c r="L136" s="47" t="s">
        <v>2139</v>
      </c>
      <c r="M136" s="47" t="s">
        <v>2304</v>
      </c>
      <c r="N136" s="47" t="s">
        <v>2375</v>
      </c>
      <c r="O136" s="123" t="s">
        <v>2376</v>
      </c>
      <c r="P136" s="47" t="s">
        <v>2377</v>
      </c>
      <c r="Q136" s="81">
        <f t="shared" si="9"/>
        <v>47.2</v>
      </c>
      <c r="R136" s="1"/>
      <c r="S136" s="74" t="str">
        <f t="shared" si="10"/>
        <v/>
      </c>
      <c r="T136" s="52" t="str">
        <f t="shared" si="11"/>
        <v>Image</v>
      </c>
      <c r="U136" s="103">
        <v>9785042354434</v>
      </c>
      <c r="V136" s="112" t="s">
        <v>2378</v>
      </c>
      <c r="W136" s="105">
        <v>47.2</v>
      </c>
      <c r="X136" s="103">
        <v>361</v>
      </c>
      <c r="AC136" s="152"/>
    </row>
    <row r="137" spans="1:29" customFormat="1">
      <c r="A137" s="45">
        <v>127</v>
      </c>
      <c r="B137" s="83"/>
      <c r="C137" s="46">
        <f t="shared" si="8"/>
        <v>9785042360367</v>
      </c>
      <c r="D137" s="47" t="s">
        <v>30</v>
      </c>
      <c r="E137" s="48" t="s">
        <v>2021</v>
      </c>
      <c r="F137" s="49" t="s">
        <v>6</v>
      </c>
      <c r="G137" s="50">
        <v>352</v>
      </c>
      <c r="H137" s="47" t="s">
        <v>2379</v>
      </c>
      <c r="I137" s="123" t="s">
        <v>2380</v>
      </c>
      <c r="J137" s="47" t="s">
        <v>2381</v>
      </c>
      <c r="K137" s="51">
        <v>2026</v>
      </c>
      <c r="L137" s="47" t="s">
        <v>2139</v>
      </c>
      <c r="M137" s="47" t="s">
        <v>2382</v>
      </c>
      <c r="N137" s="47" t="s">
        <v>2383</v>
      </c>
      <c r="O137" s="123" t="s">
        <v>2384</v>
      </c>
      <c r="P137" s="47" t="s">
        <v>2385</v>
      </c>
      <c r="Q137" s="81">
        <f t="shared" si="9"/>
        <v>44.3</v>
      </c>
      <c r="R137" s="1"/>
      <c r="S137" s="74" t="str">
        <f t="shared" si="10"/>
        <v/>
      </c>
      <c r="T137" s="52" t="str">
        <f t="shared" si="11"/>
        <v>Image</v>
      </c>
      <c r="U137" s="103">
        <v>9785042360367</v>
      </c>
      <c r="V137" s="112" t="s">
        <v>2386</v>
      </c>
      <c r="W137" s="105">
        <v>44.3</v>
      </c>
      <c r="X137" s="103">
        <v>337</v>
      </c>
      <c r="AC137" s="152"/>
    </row>
    <row r="138" spans="1:29" customFormat="1">
      <c r="A138" s="45">
        <v>128</v>
      </c>
      <c r="B138" s="83"/>
      <c r="C138" s="46">
        <f t="shared" ref="C138:C176" si="12">HYPERLINK("https://sentrumbookstore.com/catalog/books/"&amp;U138&amp;"/",U138)</f>
        <v>9785171827113</v>
      </c>
      <c r="D138" s="47" t="s">
        <v>30</v>
      </c>
      <c r="E138" s="48" t="s">
        <v>2021</v>
      </c>
      <c r="F138" s="49" t="s">
        <v>6</v>
      </c>
      <c r="G138" s="50">
        <v>352</v>
      </c>
      <c r="H138" s="47" t="s">
        <v>2387</v>
      </c>
      <c r="I138" s="123" t="s">
        <v>2388</v>
      </c>
      <c r="J138" s="47" t="s">
        <v>2389</v>
      </c>
      <c r="K138" s="51">
        <v>2026</v>
      </c>
      <c r="L138" s="47" t="s">
        <v>24</v>
      </c>
      <c r="M138" s="47" t="s">
        <v>2390</v>
      </c>
      <c r="N138" s="47" t="s">
        <v>2391</v>
      </c>
      <c r="O138" s="123" t="s">
        <v>2392</v>
      </c>
      <c r="P138" s="47" t="s">
        <v>2393</v>
      </c>
      <c r="Q138" s="81">
        <f t="shared" si="9"/>
        <v>47.8</v>
      </c>
      <c r="R138" s="1"/>
      <c r="S138" s="74" t="str">
        <f t="shared" si="10"/>
        <v/>
      </c>
      <c r="T138" s="52" t="str">
        <f t="shared" si="11"/>
        <v>Image</v>
      </c>
      <c r="U138" s="103">
        <v>9785171827113</v>
      </c>
      <c r="V138" s="112" t="s">
        <v>2394</v>
      </c>
      <c r="W138" s="105">
        <v>47.8</v>
      </c>
      <c r="X138" s="103">
        <v>367</v>
      </c>
      <c r="AC138" s="152"/>
    </row>
    <row r="139" spans="1:29" customFormat="1">
      <c r="A139" s="45">
        <v>129</v>
      </c>
      <c r="B139" s="83" t="s">
        <v>2712</v>
      </c>
      <c r="C139" s="46">
        <f t="shared" si="12"/>
        <v>9785389293748</v>
      </c>
      <c r="D139" s="47" t="s">
        <v>30</v>
      </c>
      <c r="E139" s="48" t="s">
        <v>2021</v>
      </c>
      <c r="F139" s="49" t="s">
        <v>6</v>
      </c>
      <c r="G139" s="50">
        <v>512</v>
      </c>
      <c r="H139" s="47" t="s">
        <v>2395</v>
      </c>
      <c r="I139" s="123" t="s">
        <v>2396</v>
      </c>
      <c r="J139" s="47" t="s">
        <v>2397</v>
      </c>
      <c r="K139" s="51">
        <v>2026</v>
      </c>
      <c r="L139" s="47" t="s">
        <v>216</v>
      </c>
      <c r="M139" s="47" t="s">
        <v>2103</v>
      </c>
      <c r="N139" s="47" t="s">
        <v>2398</v>
      </c>
      <c r="O139" s="123" t="s">
        <v>2399</v>
      </c>
      <c r="P139" s="47" t="s">
        <v>2400</v>
      </c>
      <c r="Q139" s="81">
        <f t="shared" ref="Q139:Q176" si="13">ROUND(W139*(100%-Discount),1)</f>
        <v>69.7</v>
      </c>
      <c r="R139" s="1"/>
      <c r="S139" s="74" t="str">
        <f t="shared" ref="S139:S176" si="14">IF(R139="","",R139*Q139)</f>
        <v/>
      </c>
      <c r="T139" s="52" t="str">
        <f t="shared" ref="T139:T176" si="15">HYPERLINK(V139,"Image")</f>
        <v>Image</v>
      </c>
      <c r="U139" s="103">
        <v>9785389293748</v>
      </c>
      <c r="V139" s="112" t="s">
        <v>2401</v>
      </c>
      <c r="W139" s="105">
        <v>69.7</v>
      </c>
      <c r="X139" s="103">
        <v>632</v>
      </c>
      <c r="AC139" s="152"/>
    </row>
    <row r="140" spans="1:29" customFormat="1">
      <c r="A140" s="45">
        <v>130</v>
      </c>
      <c r="B140" s="83" t="s">
        <v>2712</v>
      </c>
      <c r="C140" s="46">
        <f t="shared" si="12"/>
        <v>9785389338050</v>
      </c>
      <c r="D140" s="47" t="s">
        <v>30</v>
      </c>
      <c r="E140" s="48" t="s">
        <v>2021</v>
      </c>
      <c r="F140" s="49" t="s">
        <v>6</v>
      </c>
      <c r="G140" s="50">
        <v>352</v>
      </c>
      <c r="H140" s="47" t="s">
        <v>2402</v>
      </c>
      <c r="I140" s="123" t="s">
        <v>2403</v>
      </c>
      <c r="J140" s="47" t="s">
        <v>2404</v>
      </c>
      <c r="K140" s="51">
        <v>2026</v>
      </c>
      <c r="L140" s="47" t="s">
        <v>216</v>
      </c>
      <c r="M140" s="47" t="s">
        <v>2103</v>
      </c>
      <c r="N140" s="47" t="s">
        <v>2405</v>
      </c>
      <c r="O140" s="123" t="s">
        <v>2406</v>
      </c>
      <c r="P140" s="47" t="s">
        <v>2407</v>
      </c>
      <c r="Q140" s="81">
        <f t="shared" si="13"/>
        <v>57.2</v>
      </c>
      <c r="R140" s="1"/>
      <c r="S140" s="74" t="str">
        <f t="shared" si="14"/>
        <v/>
      </c>
      <c r="T140" s="52" t="str">
        <f t="shared" si="15"/>
        <v>Image</v>
      </c>
      <c r="U140" s="103">
        <v>9785389338050</v>
      </c>
      <c r="V140" s="112" t="s">
        <v>2408</v>
      </c>
      <c r="W140" s="105">
        <v>57.2</v>
      </c>
      <c r="X140" s="103">
        <v>458</v>
      </c>
      <c r="AC140" s="152"/>
    </row>
    <row r="141" spans="1:29" customFormat="1">
      <c r="A141" s="45">
        <v>131</v>
      </c>
      <c r="B141" s="83" t="s">
        <v>2712</v>
      </c>
      <c r="C141" s="46">
        <f t="shared" si="12"/>
        <v>9785389318052</v>
      </c>
      <c r="D141" s="47" t="s">
        <v>1577</v>
      </c>
      <c r="E141" s="48" t="s">
        <v>2021</v>
      </c>
      <c r="F141" s="49" t="s">
        <v>6</v>
      </c>
      <c r="G141" s="50">
        <v>480</v>
      </c>
      <c r="H141" s="47" t="s">
        <v>2402</v>
      </c>
      <c r="I141" s="123" t="s">
        <v>2409</v>
      </c>
      <c r="J141" s="47" t="s">
        <v>2410</v>
      </c>
      <c r="K141" s="51">
        <v>2026</v>
      </c>
      <c r="L141" s="47" t="s">
        <v>216</v>
      </c>
      <c r="M141" s="47" t="s">
        <v>2103</v>
      </c>
      <c r="N141" s="47" t="s">
        <v>2405</v>
      </c>
      <c r="O141" s="123" t="s">
        <v>2411</v>
      </c>
      <c r="P141" s="47" t="s">
        <v>2412</v>
      </c>
      <c r="Q141" s="81">
        <f t="shared" si="13"/>
        <v>66.5</v>
      </c>
      <c r="R141" s="1"/>
      <c r="S141" s="74" t="str">
        <f t="shared" si="14"/>
        <v/>
      </c>
      <c r="T141" s="52" t="str">
        <f t="shared" si="15"/>
        <v>Image</v>
      </c>
      <c r="U141" s="103">
        <v>9785389318052</v>
      </c>
      <c r="V141" s="112" t="s">
        <v>2413</v>
      </c>
      <c r="W141" s="105">
        <v>66.5</v>
      </c>
      <c r="X141" s="103">
        <v>580</v>
      </c>
      <c r="AC141" s="152"/>
    </row>
    <row r="142" spans="1:29" customFormat="1">
      <c r="A142" s="45">
        <v>132</v>
      </c>
      <c r="B142" s="83"/>
      <c r="C142" s="46">
        <f t="shared" si="12"/>
        <v>9785042456268</v>
      </c>
      <c r="D142" s="47" t="s">
        <v>30</v>
      </c>
      <c r="E142" s="48" t="s">
        <v>2021</v>
      </c>
      <c r="F142" s="49" t="s">
        <v>6</v>
      </c>
      <c r="G142" s="50">
        <v>512</v>
      </c>
      <c r="H142" s="47" t="s">
        <v>2414</v>
      </c>
      <c r="I142" s="123" t="s">
        <v>2415</v>
      </c>
      <c r="J142" s="47" t="s">
        <v>2416</v>
      </c>
      <c r="K142" s="51">
        <v>2026</v>
      </c>
      <c r="L142" s="47" t="s">
        <v>25</v>
      </c>
      <c r="M142" s="47" t="s">
        <v>2417</v>
      </c>
      <c r="N142" s="47" t="s">
        <v>2418</v>
      </c>
      <c r="O142" s="123" t="s">
        <v>2419</v>
      </c>
      <c r="P142" s="47" t="s">
        <v>2420</v>
      </c>
      <c r="Q142" s="81">
        <f t="shared" si="13"/>
        <v>57.5</v>
      </c>
      <c r="R142" s="1"/>
      <c r="S142" s="74" t="str">
        <f t="shared" si="14"/>
        <v/>
      </c>
      <c r="T142" s="52" t="str">
        <f t="shared" si="15"/>
        <v>Image</v>
      </c>
      <c r="U142" s="103">
        <v>9785042456268</v>
      </c>
      <c r="V142" s="112" t="s">
        <v>2421</v>
      </c>
      <c r="W142" s="105">
        <v>57.5</v>
      </c>
      <c r="X142" s="103">
        <v>495</v>
      </c>
      <c r="AC142" s="152"/>
    </row>
    <row r="143" spans="1:29" customFormat="1">
      <c r="A143" s="45">
        <v>133</v>
      </c>
      <c r="B143" s="83"/>
      <c r="C143" s="46">
        <f t="shared" si="12"/>
        <v>9785171661311</v>
      </c>
      <c r="D143" s="47" t="s">
        <v>30</v>
      </c>
      <c r="E143" s="48" t="s">
        <v>2021</v>
      </c>
      <c r="F143" s="49" t="s">
        <v>6</v>
      </c>
      <c r="G143" s="50">
        <v>288</v>
      </c>
      <c r="H143" s="47" t="s">
        <v>2422</v>
      </c>
      <c r="I143" s="123" t="s">
        <v>2423</v>
      </c>
      <c r="J143" s="47" t="s">
        <v>2424</v>
      </c>
      <c r="K143" s="51">
        <v>2026</v>
      </c>
      <c r="L143" s="47" t="s">
        <v>24</v>
      </c>
      <c r="M143" s="47" t="s">
        <v>1903</v>
      </c>
      <c r="N143" s="47" t="s">
        <v>2425</v>
      </c>
      <c r="O143" s="123" t="s">
        <v>2426</v>
      </c>
      <c r="P143" s="47" t="s">
        <v>2427</v>
      </c>
      <c r="Q143" s="81">
        <f t="shared" si="13"/>
        <v>41.7</v>
      </c>
      <c r="R143" s="1"/>
      <c r="S143" s="74" t="str">
        <f t="shared" si="14"/>
        <v/>
      </c>
      <c r="T143" s="52" t="str">
        <f t="shared" si="15"/>
        <v>Image</v>
      </c>
      <c r="U143" s="103">
        <v>9785171661311</v>
      </c>
      <c r="V143" s="112" t="s">
        <v>2428</v>
      </c>
      <c r="W143" s="105">
        <v>41.7</v>
      </c>
      <c r="X143" s="103">
        <v>314</v>
      </c>
      <c r="AC143" s="152"/>
    </row>
    <row r="144" spans="1:29" customFormat="1">
      <c r="A144" s="45">
        <v>134</v>
      </c>
      <c r="B144" s="83"/>
      <c r="C144" s="46">
        <f t="shared" si="12"/>
        <v>9785171871673</v>
      </c>
      <c r="D144" s="47" t="s">
        <v>30</v>
      </c>
      <c r="E144" s="48" t="s">
        <v>2021</v>
      </c>
      <c r="F144" s="49" t="s">
        <v>6</v>
      </c>
      <c r="G144" s="50">
        <v>320</v>
      </c>
      <c r="H144" s="47" t="s">
        <v>2429</v>
      </c>
      <c r="I144" s="123" t="s">
        <v>2430</v>
      </c>
      <c r="J144" s="47" t="s">
        <v>2431</v>
      </c>
      <c r="K144" s="51">
        <v>2026</v>
      </c>
      <c r="L144" s="47" t="s">
        <v>24</v>
      </c>
      <c r="M144" s="47" t="s">
        <v>2432</v>
      </c>
      <c r="N144" s="47" t="s">
        <v>2433</v>
      </c>
      <c r="O144" s="123" t="s">
        <v>2434</v>
      </c>
      <c r="P144" s="47" t="s">
        <v>2435</v>
      </c>
      <c r="Q144" s="81">
        <f t="shared" si="13"/>
        <v>33.5</v>
      </c>
      <c r="R144" s="1"/>
      <c r="S144" s="74" t="str">
        <f t="shared" si="14"/>
        <v/>
      </c>
      <c r="T144" s="52" t="str">
        <f t="shared" si="15"/>
        <v>Image</v>
      </c>
      <c r="U144" s="103">
        <v>9785171871673</v>
      </c>
      <c r="V144" s="112" t="s">
        <v>2436</v>
      </c>
      <c r="W144" s="105">
        <v>33.5</v>
      </c>
      <c r="X144" s="103">
        <v>270</v>
      </c>
      <c r="AC144" s="152"/>
    </row>
    <row r="145" spans="1:29" customFormat="1">
      <c r="A145" s="45">
        <v>135</v>
      </c>
      <c r="B145" s="83"/>
      <c r="C145" s="46">
        <f t="shared" si="12"/>
        <v>9785389287402</v>
      </c>
      <c r="D145" s="47" t="s">
        <v>1577</v>
      </c>
      <c r="E145" s="48" t="s">
        <v>2021</v>
      </c>
      <c r="F145" s="49" t="s">
        <v>6</v>
      </c>
      <c r="G145" s="50">
        <v>544</v>
      </c>
      <c r="H145" s="47" t="s">
        <v>2437</v>
      </c>
      <c r="I145" s="123" t="s">
        <v>2438</v>
      </c>
      <c r="J145" s="47" t="s">
        <v>2439</v>
      </c>
      <c r="K145" s="51">
        <v>2026</v>
      </c>
      <c r="L145" s="47" t="s">
        <v>216</v>
      </c>
      <c r="M145" s="47" t="s">
        <v>2103</v>
      </c>
      <c r="N145" s="47" t="s">
        <v>2440</v>
      </c>
      <c r="O145" s="123" t="s">
        <v>2441</v>
      </c>
      <c r="P145" s="47" t="s">
        <v>2442</v>
      </c>
      <c r="Q145" s="81">
        <f t="shared" si="13"/>
        <v>74.2</v>
      </c>
      <c r="R145" s="1"/>
      <c r="S145" s="74" t="str">
        <f t="shared" si="14"/>
        <v/>
      </c>
      <c r="T145" s="52" t="str">
        <f t="shared" si="15"/>
        <v>Image</v>
      </c>
      <c r="U145" s="103">
        <v>9785389287402</v>
      </c>
      <c r="V145" s="112" t="s">
        <v>2443</v>
      </c>
      <c r="W145" s="105">
        <v>74.2</v>
      </c>
      <c r="X145" s="103">
        <v>634</v>
      </c>
      <c r="AC145" s="152"/>
    </row>
    <row r="146" spans="1:29" customFormat="1">
      <c r="A146" s="45">
        <v>136</v>
      </c>
      <c r="B146" s="83"/>
      <c r="C146" s="46">
        <f t="shared" si="12"/>
        <v>9785002695614</v>
      </c>
      <c r="D146" s="47" t="s">
        <v>30</v>
      </c>
      <c r="E146" s="48" t="s">
        <v>2021</v>
      </c>
      <c r="F146" s="49" t="s">
        <v>6</v>
      </c>
      <c r="G146" s="50">
        <v>288</v>
      </c>
      <c r="H146" s="47" t="s">
        <v>2444</v>
      </c>
      <c r="I146" s="123" t="s">
        <v>2445</v>
      </c>
      <c r="J146" s="47" t="s">
        <v>2446</v>
      </c>
      <c r="K146" s="51">
        <v>2026</v>
      </c>
      <c r="L146" s="47" t="s">
        <v>943</v>
      </c>
      <c r="M146" s="47" t="s">
        <v>2320</v>
      </c>
      <c r="N146" s="47" t="s">
        <v>2447</v>
      </c>
      <c r="O146" s="123" t="s">
        <v>2448</v>
      </c>
      <c r="P146" s="47" t="s">
        <v>2449</v>
      </c>
      <c r="Q146" s="81">
        <f t="shared" si="13"/>
        <v>59.2</v>
      </c>
      <c r="R146" s="1"/>
      <c r="S146" s="74" t="str">
        <f t="shared" si="14"/>
        <v/>
      </c>
      <c r="T146" s="52" t="str">
        <f t="shared" si="15"/>
        <v>Image</v>
      </c>
      <c r="U146" s="103">
        <v>9785002695614</v>
      </c>
      <c r="V146" s="112" t="s">
        <v>2450</v>
      </c>
      <c r="W146" s="105">
        <v>59.2</v>
      </c>
      <c r="X146" s="103">
        <v>352</v>
      </c>
      <c r="AC146" s="152"/>
    </row>
    <row r="147" spans="1:29" customFormat="1">
      <c r="A147" s="45">
        <v>137</v>
      </c>
      <c r="B147" s="83" t="s">
        <v>2712</v>
      </c>
      <c r="C147" s="46">
        <f t="shared" si="12"/>
        <v>9785171878238</v>
      </c>
      <c r="D147" s="47" t="s">
        <v>30</v>
      </c>
      <c r="E147" s="48" t="s">
        <v>2451</v>
      </c>
      <c r="F147" s="49" t="s">
        <v>6</v>
      </c>
      <c r="G147" s="50">
        <v>320</v>
      </c>
      <c r="H147" s="47" t="s">
        <v>2452</v>
      </c>
      <c r="I147" s="123" t="s">
        <v>2453</v>
      </c>
      <c r="J147" s="47" t="s">
        <v>2454</v>
      </c>
      <c r="K147" s="51">
        <v>2026</v>
      </c>
      <c r="L147" s="47" t="s">
        <v>24</v>
      </c>
      <c r="M147" s="47" t="s">
        <v>2455</v>
      </c>
      <c r="N147" s="47" t="s">
        <v>2456</v>
      </c>
      <c r="O147" s="123" t="s">
        <v>2457</v>
      </c>
      <c r="P147" s="47" t="s">
        <v>2458</v>
      </c>
      <c r="Q147" s="81">
        <f t="shared" si="13"/>
        <v>41.4</v>
      </c>
      <c r="R147" s="1"/>
      <c r="S147" s="74" t="str">
        <f t="shared" si="14"/>
        <v/>
      </c>
      <c r="T147" s="52" t="str">
        <f t="shared" si="15"/>
        <v>Image</v>
      </c>
      <c r="U147" s="103">
        <v>9785171878238</v>
      </c>
      <c r="V147" s="112" t="s">
        <v>2459</v>
      </c>
      <c r="W147" s="105">
        <v>41.4</v>
      </c>
      <c r="X147" s="103">
        <v>332</v>
      </c>
      <c r="AC147" s="152"/>
    </row>
    <row r="148" spans="1:29" customFormat="1">
      <c r="A148" s="45">
        <v>138</v>
      </c>
      <c r="B148" s="83"/>
      <c r="C148" s="46">
        <f t="shared" si="12"/>
        <v>9785042361524</v>
      </c>
      <c r="D148" s="47" t="s">
        <v>30</v>
      </c>
      <c r="E148" s="48" t="s">
        <v>2451</v>
      </c>
      <c r="F148" s="49" t="s">
        <v>6</v>
      </c>
      <c r="G148" s="50">
        <v>320</v>
      </c>
      <c r="H148" s="47" t="s">
        <v>2460</v>
      </c>
      <c r="I148" s="123" t="s">
        <v>2461</v>
      </c>
      <c r="J148" s="47" t="s">
        <v>2462</v>
      </c>
      <c r="K148" s="51">
        <v>2026</v>
      </c>
      <c r="L148" s="47" t="s">
        <v>25</v>
      </c>
      <c r="M148" s="47" t="s">
        <v>2463</v>
      </c>
      <c r="N148" s="47" t="s">
        <v>2464</v>
      </c>
      <c r="O148" s="123" t="s">
        <v>2465</v>
      </c>
      <c r="P148" s="47" t="s">
        <v>2466</v>
      </c>
      <c r="Q148" s="81">
        <f t="shared" si="13"/>
        <v>41.1</v>
      </c>
      <c r="R148" s="1"/>
      <c r="S148" s="74" t="str">
        <f t="shared" si="14"/>
        <v/>
      </c>
      <c r="T148" s="52" t="str">
        <f t="shared" si="15"/>
        <v>Image</v>
      </c>
      <c r="U148" s="103">
        <v>9785042361524</v>
      </c>
      <c r="V148" s="112" t="s">
        <v>2467</v>
      </c>
      <c r="W148" s="105">
        <v>41.1</v>
      </c>
      <c r="X148" s="103">
        <v>344</v>
      </c>
      <c r="AC148" s="152"/>
    </row>
    <row r="149" spans="1:29" customFormat="1">
      <c r="A149" s="45">
        <v>139</v>
      </c>
      <c r="B149" s="83" t="s">
        <v>2712</v>
      </c>
      <c r="C149" s="46">
        <f t="shared" si="12"/>
        <v>9785042426131</v>
      </c>
      <c r="D149" s="47" t="s">
        <v>30</v>
      </c>
      <c r="E149" s="48" t="s">
        <v>2451</v>
      </c>
      <c r="F149" s="49" t="s">
        <v>6</v>
      </c>
      <c r="G149" s="50">
        <v>384</v>
      </c>
      <c r="H149" s="47" t="s">
        <v>2476</v>
      </c>
      <c r="I149" s="123" t="s">
        <v>2477</v>
      </c>
      <c r="J149" s="47" t="s">
        <v>2478</v>
      </c>
      <c r="K149" s="51">
        <v>2026</v>
      </c>
      <c r="L149" s="47" t="s">
        <v>25</v>
      </c>
      <c r="M149" s="47" t="s">
        <v>2479</v>
      </c>
      <c r="N149" s="47" t="s">
        <v>2480</v>
      </c>
      <c r="O149" s="123" t="s">
        <v>2481</v>
      </c>
      <c r="P149" s="47" t="s">
        <v>2482</v>
      </c>
      <c r="Q149" s="81">
        <f t="shared" si="13"/>
        <v>45.5</v>
      </c>
      <c r="R149" s="1"/>
      <c r="S149" s="74" t="str">
        <f t="shared" si="14"/>
        <v/>
      </c>
      <c r="T149" s="52" t="str">
        <f t="shared" si="15"/>
        <v>Image</v>
      </c>
      <c r="U149" s="103">
        <v>9785042426131</v>
      </c>
      <c r="V149" s="112" t="s">
        <v>2483</v>
      </c>
      <c r="W149" s="105">
        <v>45.5</v>
      </c>
      <c r="X149" s="103">
        <v>380</v>
      </c>
      <c r="AC149" s="152"/>
    </row>
    <row r="150" spans="1:29" customFormat="1">
      <c r="A150" s="45">
        <v>140</v>
      </c>
      <c r="B150" s="83"/>
      <c r="C150" s="46">
        <f t="shared" si="12"/>
        <v>9785171731571</v>
      </c>
      <c r="D150" s="47" t="s">
        <v>30</v>
      </c>
      <c r="E150" s="48" t="s">
        <v>2451</v>
      </c>
      <c r="F150" s="49" t="s">
        <v>6</v>
      </c>
      <c r="G150" s="50">
        <v>352</v>
      </c>
      <c r="H150" s="47" t="s">
        <v>2484</v>
      </c>
      <c r="I150" s="123" t="s">
        <v>2485</v>
      </c>
      <c r="J150" s="47" t="s">
        <v>2486</v>
      </c>
      <c r="K150" s="51">
        <v>2026</v>
      </c>
      <c r="L150" s="47" t="s">
        <v>24</v>
      </c>
      <c r="M150" s="47" t="s">
        <v>2487</v>
      </c>
      <c r="N150" s="47" t="s">
        <v>2488</v>
      </c>
      <c r="O150" s="123" t="s">
        <v>2489</v>
      </c>
      <c r="P150" s="47" t="s">
        <v>2490</v>
      </c>
      <c r="Q150" s="81">
        <f t="shared" si="13"/>
        <v>36.1</v>
      </c>
      <c r="R150" s="1"/>
      <c r="S150" s="74" t="str">
        <f t="shared" si="14"/>
        <v/>
      </c>
      <c r="T150" s="52" t="str">
        <f t="shared" si="15"/>
        <v>Image</v>
      </c>
      <c r="U150" s="103">
        <v>9785171731571</v>
      </c>
      <c r="V150" s="112" t="s">
        <v>2491</v>
      </c>
      <c r="W150" s="105">
        <v>36.1</v>
      </c>
      <c r="X150" s="103">
        <v>290</v>
      </c>
      <c r="AC150" s="152"/>
    </row>
    <row r="151" spans="1:29" customFormat="1">
      <c r="A151" s="45">
        <v>141</v>
      </c>
      <c r="B151" s="83"/>
      <c r="C151" s="46">
        <f t="shared" si="12"/>
        <v>9785171731601</v>
      </c>
      <c r="D151" s="47" t="s">
        <v>30</v>
      </c>
      <c r="E151" s="48" t="s">
        <v>2451</v>
      </c>
      <c r="F151" s="49" t="s">
        <v>6</v>
      </c>
      <c r="G151" s="50">
        <v>320</v>
      </c>
      <c r="H151" s="47" t="s">
        <v>2492</v>
      </c>
      <c r="I151" s="123" t="s">
        <v>2493</v>
      </c>
      <c r="J151" s="47" t="s">
        <v>2494</v>
      </c>
      <c r="K151" s="51">
        <v>2026</v>
      </c>
      <c r="L151" s="47" t="s">
        <v>24</v>
      </c>
      <c r="M151" s="47" t="s">
        <v>2495</v>
      </c>
      <c r="N151" s="47" t="s">
        <v>2496</v>
      </c>
      <c r="O151" s="123" t="s">
        <v>2497</v>
      </c>
      <c r="P151" s="47" t="s">
        <v>2498</v>
      </c>
      <c r="Q151" s="81">
        <f t="shared" si="13"/>
        <v>34.5</v>
      </c>
      <c r="R151" s="1"/>
      <c r="S151" s="74" t="str">
        <f t="shared" si="14"/>
        <v/>
      </c>
      <c r="T151" s="52" t="str">
        <f t="shared" si="15"/>
        <v>Image</v>
      </c>
      <c r="U151" s="103">
        <v>9785171731601</v>
      </c>
      <c r="V151" s="112" t="s">
        <v>2499</v>
      </c>
      <c r="W151" s="105">
        <v>34.5</v>
      </c>
      <c r="X151" s="103">
        <v>265</v>
      </c>
      <c r="AC151" s="152"/>
    </row>
    <row r="152" spans="1:29" customFormat="1">
      <c r="A152" s="45">
        <v>142</v>
      </c>
      <c r="B152" s="83"/>
      <c r="C152" s="46">
        <f t="shared" si="12"/>
        <v>9785042393761</v>
      </c>
      <c r="D152" s="47" t="s">
        <v>30</v>
      </c>
      <c r="E152" s="48" t="s">
        <v>2451</v>
      </c>
      <c r="F152" s="49" t="s">
        <v>6</v>
      </c>
      <c r="G152" s="50">
        <v>320</v>
      </c>
      <c r="H152" s="47" t="s">
        <v>2500</v>
      </c>
      <c r="I152" s="123" t="s">
        <v>2501</v>
      </c>
      <c r="J152" s="47" t="s">
        <v>2502</v>
      </c>
      <c r="K152" s="51">
        <v>2026</v>
      </c>
      <c r="L152" s="47" t="s">
        <v>25</v>
      </c>
      <c r="M152" s="47" t="s">
        <v>2503</v>
      </c>
      <c r="N152" s="47" t="s">
        <v>2504</v>
      </c>
      <c r="O152" s="123" t="s">
        <v>2505</v>
      </c>
      <c r="P152" s="47" t="s">
        <v>2506</v>
      </c>
      <c r="Q152" s="81">
        <f t="shared" si="13"/>
        <v>34.200000000000003</v>
      </c>
      <c r="R152" s="1"/>
      <c r="S152" s="74" t="str">
        <f t="shared" si="14"/>
        <v/>
      </c>
      <c r="T152" s="52" t="str">
        <f t="shared" si="15"/>
        <v>Image</v>
      </c>
      <c r="U152" s="103">
        <v>9785042393761</v>
      </c>
      <c r="V152" s="112" t="s">
        <v>2507</v>
      </c>
      <c r="W152" s="105">
        <v>34.200000000000003</v>
      </c>
      <c r="X152" s="103">
        <v>278</v>
      </c>
      <c r="AC152" s="152"/>
    </row>
    <row r="153" spans="1:29" customFormat="1">
      <c r="A153" s="45">
        <v>143</v>
      </c>
      <c r="B153" s="83"/>
      <c r="C153" s="46">
        <f t="shared" si="12"/>
        <v>9785042393976</v>
      </c>
      <c r="D153" s="47" t="s">
        <v>30</v>
      </c>
      <c r="E153" s="48" t="s">
        <v>2451</v>
      </c>
      <c r="F153" s="49" t="s">
        <v>6</v>
      </c>
      <c r="G153" s="50">
        <v>448</v>
      </c>
      <c r="H153" s="47" t="s">
        <v>2508</v>
      </c>
      <c r="I153" s="123" t="s">
        <v>2509</v>
      </c>
      <c r="J153" s="47" t="s">
        <v>2510</v>
      </c>
      <c r="K153" s="51">
        <v>2026</v>
      </c>
      <c r="L153" s="47" t="s">
        <v>25</v>
      </c>
      <c r="M153" s="47" t="s">
        <v>2511</v>
      </c>
      <c r="N153" s="47" t="s">
        <v>2512</v>
      </c>
      <c r="O153" s="123" t="s">
        <v>2513</v>
      </c>
      <c r="P153" s="47" t="s">
        <v>2514</v>
      </c>
      <c r="Q153" s="81">
        <f t="shared" si="13"/>
        <v>47</v>
      </c>
      <c r="R153" s="1"/>
      <c r="S153" s="74" t="str">
        <f t="shared" si="14"/>
        <v/>
      </c>
      <c r="T153" s="52" t="str">
        <f t="shared" si="15"/>
        <v>Image</v>
      </c>
      <c r="U153" s="103">
        <v>9785042393976</v>
      </c>
      <c r="V153" s="112" t="s">
        <v>2515</v>
      </c>
      <c r="W153" s="105">
        <v>47</v>
      </c>
      <c r="X153" s="103">
        <v>417</v>
      </c>
      <c r="AC153" s="152"/>
    </row>
    <row r="154" spans="1:29" customFormat="1">
      <c r="A154" s="45">
        <v>144</v>
      </c>
      <c r="B154" s="83"/>
      <c r="C154" s="46">
        <f t="shared" si="12"/>
        <v>9785171682255</v>
      </c>
      <c r="D154" s="47" t="s">
        <v>30</v>
      </c>
      <c r="E154" s="48" t="s">
        <v>2451</v>
      </c>
      <c r="F154" s="49" t="s">
        <v>6</v>
      </c>
      <c r="G154" s="50">
        <v>448</v>
      </c>
      <c r="H154" s="47" t="s">
        <v>2516</v>
      </c>
      <c r="I154" s="123" t="s">
        <v>2517</v>
      </c>
      <c r="J154" s="47" t="s">
        <v>2518</v>
      </c>
      <c r="K154" s="51">
        <v>2026</v>
      </c>
      <c r="L154" s="47" t="s">
        <v>24</v>
      </c>
      <c r="M154" s="47" t="s">
        <v>2519</v>
      </c>
      <c r="N154" s="47" t="s">
        <v>2520</v>
      </c>
      <c r="O154" s="123" t="s">
        <v>2521</v>
      </c>
      <c r="P154" s="47" t="s">
        <v>2522</v>
      </c>
      <c r="Q154" s="81">
        <f t="shared" si="13"/>
        <v>47.4</v>
      </c>
      <c r="R154" s="1"/>
      <c r="S154" s="74" t="str">
        <f t="shared" si="14"/>
        <v/>
      </c>
      <c r="T154" s="52" t="str">
        <f t="shared" si="15"/>
        <v>Image</v>
      </c>
      <c r="U154" s="103">
        <v>9785171682255</v>
      </c>
      <c r="V154" s="112" t="s">
        <v>2523</v>
      </c>
      <c r="W154" s="105">
        <v>47.4</v>
      </c>
      <c r="X154" s="103">
        <v>362</v>
      </c>
      <c r="AC154" s="152"/>
    </row>
    <row r="155" spans="1:29" customFormat="1">
      <c r="A155" s="45">
        <v>145</v>
      </c>
      <c r="B155" s="83"/>
      <c r="C155" s="46">
        <f t="shared" si="12"/>
        <v>9785171861834</v>
      </c>
      <c r="D155" s="47" t="s">
        <v>30</v>
      </c>
      <c r="E155" s="48" t="s">
        <v>2451</v>
      </c>
      <c r="F155" s="49" t="s">
        <v>6</v>
      </c>
      <c r="G155" s="50">
        <v>576</v>
      </c>
      <c r="H155" s="47" t="s">
        <v>2524</v>
      </c>
      <c r="I155" s="123" t="s">
        <v>2525</v>
      </c>
      <c r="J155" s="47" t="s">
        <v>2526</v>
      </c>
      <c r="K155" s="51">
        <v>2026</v>
      </c>
      <c r="L155" s="47" t="s">
        <v>24</v>
      </c>
      <c r="M155" s="47" t="s">
        <v>2527</v>
      </c>
      <c r="N155" s="47" t="s">
        <v>2528</v>
      </c>
      <c r="O155" s="123" t="s">
        <v>2529</v>
      </c>
      <c r="P155" s="47" t="s">
        <v>2530</v>
      </c>
      <c r="Q155" s="81">
        <f t="shared" si="13"/>
        <v>58.9</v>
      </c>
      <c r="R155" s="1"/>
      <c r="S155" s="74" t="str">
        <f t="shared" si="14"/>
        <v/>
      </c>
      <c r="T155" s="52" t="str">
        <f t="shared" si="15"/>
        <v>Image</v>
      </c>
      <c r="U155" s="103">
        <v>9785171861834</v>
      </c>
      <c r="V155" s="112" t="s">
        <v>2531</v>
      </c>
      <c r="W155" s="105">
        <v>58.9</v>
      </c>
      <c r="X155" s="103">
        <v>524</v>
      </c>
      <c r="AC155" s="152"/>
    </row>
    <row r="156" spans="1:29" customFormat="1">
      <c r="A156" s="45">
        <v>146</v>
      </c>
      <c r="B156" s="83"/>
      <c r="C156" s="46">
        <f t="shared" si="12"/>
        <v>9785171829285</v>
      </c>
      <c r="D156" s="47" t="s">
        <v>30</v>
      </c>
      <c r="E156" s="48" t="s">
        <v>2451</v>
      </c>
      <c r="F156" s="49" t="s">
        <v>6</v>
      </c>
      <c r="G156" s="50">
        <v>320</v>
      </c>
      <c r="H156" s="47" t="s">
        <v>2532</v>
      </c>
      <c r="I156" s="123" t="s">
        <v>2533</v>
      </c>
      <c r="J156" s="47" t="s">
        <v>2534</v>
      </c>
      <c r="K156" s="51">
        <v>2026</v>
      </c>
      <c r="L156" s="47" t="s">
        <v>24</v>
      </c>
      <c r="M156" s="47" t="s">
        <v>2535</v>
      </c>
      <c r="N156" s="47" t="s">
        <v>2536</v>
      </c>
      <c r="O156" s="123" t="s">
        <v>2537</v>
      </c>
      <c r="P156" s="47" t="s">
        <v>2538</v>
      </c>
      <c r="Q156" s="81">
        <f t="shared" si="13"/>
        <v>42.5</v>
      </c>
      <c r="R156" s="1"/>
      <c r="S156" s="74" t="str">
        <f t="shared" si="14"/>
        <v/>
      </c>
      <c r="T156" s="52" t="str">
        <f t="shared" si="15"/>
        <v>Image</v>
      </c>
      <c r="U156" s="103">
        <v>9785171829285</v>
      </c>
      <c r="V156" s="112" t="s">
        <v>2539</v>
      </c>
      <c r="W156" s="105">
        <v>42.5</v>
      </c>
      <c r="X156" s="103">
        <v>372</v>
      </c>
      <c r="AC156" s="152"/>
    </row>
    <row r="157" spans="1:29" customFormat="1">
      <c r="A157" s="45">
        <v>147</v>
      </c>
      <c r="B157" s="83" t="s">
        <v>2712</v>
      </c>
      <c r="C157" s="46">
        <f t="shared" si="12"/>
        <v>9785042166693</v>
      </c>
      <c r="D157" s="47" t="s">
        <v>30</v>
      </c>
      <c r="E157" s="48" t="s">
        <v>2451</v>
      </c>
      <c r="F157" s="49" t="s">
        <v>6</v>
      </c>
      <c r="G157" s="50">
        <v>720</v>
      </c>
      <c r="H157" s="47" t="s">
        <v>2540</v>
      </c>
      <c r="I157" s="123" t="s">
        <v>2541</v>
      </c>
      <c r="J157" s="47" t="s">
        <v>2542</v>
      </c>
      <c r="K157" s="51">
        <v>2026</v>
      </c>
      <c r="L157" s="47" t="s">
        <v>2139</v>
      </c>
      <c r="M157" s="47" t="s">
        <v>2543</v>
      </c>
      <c r="N157" s="47" t="s">
        <v>2544</v>
      </c>
      <c r="O157" s="123" t="s">
        <v>2545</v>
      </c>
      <c r="P157" s="47" t="s">
        <v>2546</v>
      </c>
      <c r="Q157" s="81">
        <f t="shared" si="13"/>
        <v>69.2</v>
      </c>
      <c r="R157" s="1"/>
      <c r="S157" s="74" t="str">
        <f t="shared" si="14"/>
        <v/>
      </c>
      <c r="T157" s="52" t="str">
        <f t="shared" si="15"/>
        <v>Image</v>
      </c>
      <c r="U157" s="103">
        <v>9785042166693</v>
      </c>
      <c r="V157" s="112" t="s">
        <v>2547</v>
      </c>
      <c r="W157" s="128">
        <v>69.2</v>
      </c>
      <c r="X157" s="103">
        <v>687</v>
      </c>
      <c r="AC157" s="152"/>
    </row>
    <row r="158" spans="1:29" customFormat="1">
      <c r="A158" s="45">
        <v>148</v>
      </c>
      <c r="B158" s="83"/>
      <c r="C158" s="46">
        <f t="shared" si="12"/>
        <v>9785171812744</v>
      </c>
      <c r="D158" s="47" t="s">
        <v>30</v>
      </c>
      <c r="E158" s="48" t="s">
        <v>2451</v>
      </c>
      <c r="F158" s="49" t="s">
        <v>6</v>
      </c>
      <c r="G158" s="50">
        <v>384</v>
      </c>
      <c r="H158" s="47" t="s">
        <v>2548</v>
      </c>
      <c r="I158" s="123" t="s">
        <v>2549</v>
      </c>
      <c r="J158" s="47" t="s">
        <v>2550</v>
      </c>
      <c r="K158" s="51">
        <v>2026</v>
      </c>
      <c r="L158" s="47" t="s">
        <v>24</v>
      </c>
      <c r="M158" s="47" t="s">
        <v>2551</v>
      </c>
      <c r="N158" s="47" t="s">
        <v>2552</v>
      </c>
      <c r="O158" s="123" t="s">
        <v>2553</v>
      </c>
      <c r="P158" s="47" t="s">
        <v>2554</v>
      </c>
      <c r="Q158" s="81">
        <f t="shared" si="13"/>
        <v>50.3</v>
      </c>
      <c r="R158" s="1"/>
      <c r="S158" s="74" t="str">
        <f t="shared" si="14"/>
        <v/>
      </c>
      <c r="T158" s="52" t="str">
        <f t="shared" si="15"/>
        <v>Image</v>
      </c>
      <c r="U158" s="103">
        <v>9785171812744</v>
      </c>
      <c r="V158" s="112" t="s">
        <v>2555</v>
      </c>
      <c r="W158" s="105">
        <v>50.3</v>
      </c>
      <c r="X158" s="103">
        <v>440</v>
      </c>
      <c r="AC158" s="152"/>
    </row>
    <row r="159" spans="1:29" customFormat="1">
      <c r="A159" s="45">
        <v>149</v>
      </c>
      <c r="B159" s="83"/>
      <c r="C159" s="46">
        <f t="shared" si="12"/>
        <v>9785171878092</v>
      </c>
      <c r="D159" s="47" t="s">
        <v>30</v>
      </c>
      <c r="E159" s="48" t="s">
        <v>2451</v>
      </c>
      <c r="F159" s="49" t="s">
        <v>6</v>
      </c>
      <c r="G159" s="50">
        <v>352</v>
      </c>
      <c r="H159" s="47" t="s">
        <v>2556</v>
      </c>
      <c r="I159" s="123" t="s">
        <v>2557</v>
      </c>
      <c r="J159" s="47" t="s">
        <v>2558</v>
      </c>
      <c r="K159" s="51">
        <v>2026</v>
      </c>
      <c r="L159" s="47" t="s">
        <v>24</v>
      </c>
      <c r="M159" s="47" t="s">
        <v>2559</v>
      </c>
      <c r="N159" s="47" t="s">
        <v>2560</v>
      </c>
      <c r="O159" s="123" t="s">
        <v>2561</v>
      </c>
      <c r="P159" s="47" t="s">
        <v>2725</v>
      </c>
      <c r="Q159" s="81">
        <f t="shared" si="13"/>
        <v>45.3</v>
      </c>
      <c r="R159" s="1"/>
      <c r="S159" s="74" t="str">
        <f t="shared" si="14"/>
        <v/>
      </c>
      <c r="T159" s="52" t="str">
        <f t="shared" si="15"/>
        <v>Image</v>
      </c>
      <c r="U159" s="103">
        <v>9785171878092</v>
      </c>
      <c r="V159" s="112" t="s">
        <v>2563</v>
      </c>
      <c r="W159" s="105">
        <v>45.3</v>
      </c>
      <c r="X159" s="103">
        <v>372</v>
      </c>
      <c r="AC159" s="152"/>
    </row>
    <row r="160" spans="1:29" customFormat="1">
      <c r="A160" s="45">
        <v>150</v>
      </c>
      <c r="B160" s="83"/>
      <c r="C160" s="46">
        <f t="shared" si="12"/>
        <v>9785171756468</v>
      </c>
      <c r="D160" s="47" t="s">
        <v>30</v>
      </c>
      <c r="E160" s="48" t="s">
        <v>2451</v>
      </c>
      <c r="F160" s="49" t="s">
        <v>6</v>
      </c>
      <c r="G160" s="50">
        <v>352</v>
      </c>
      <c r="H160" s="47" t="s">
        <v>2564</v>
      </c>
      <c r="I160" s="123" t="s">
        <v>2565</v>
      </c>
      <c r="J160" s="47" t="s">
        <v>2566</v>
      </c>
      <c r="K160" s="51">
        <v>2026</v>
      </c>
      <c r="L160" s="47" t="s">
        <v>24</v>
      </c>
      <c r="M160" s="47" t="s">
        <v>2487</v>
      </c>
      <c r="N160" s="47" t="s">
        <v>2567</v>
      </c>
      <c r="O160" s="123" t="s">
        <v>2568</v>
      </c>
      <c r="P160" s="47" t="s">
        <v>2726</v>
      </c>
      <c r="Q160" s="81">
        <f t="shared" si="13"/>
        <v>37.299999999999997</v>
      </c>
      <c r="R160" s="1"/>
      <c r="S160" s="74" t="str">
        <f t="shared" si="14"/>
        <v/>
      </c>
      <c r="T160" s="52" t="str">
        <f t="shared" si="15"/>
        <v>Image</v>
      </c>
      <c r="U160" s="103">
        <v>9785171756468</v>
      </c>
      <c r="V160" s="112" t="s">
        <v>2570</v>
      </c>
      <c r="W160" s="105">
        <v>37.299999999999997</v>
      </c>
      <c r="X160" s="103">
        <v>310</v>
      </c>
      <c r="AC160" s="152"/>
    </row>
    <row r="161" spans="1:29" customFormat="1">
      <c r="A161" s="45">
        <v>151</v>
      </c>
      <c r="B161" s="83"/>
      <c r="C161" s="46">
        <f t="shared" si="12"/>
        <v>9785171838430</v>
      </c>
      <c r="D161" s="47" t="s">
        <v>30</v>
      </c>
      <c r="E161" s="48" t="s">
        <v>2451</v>
      </c>
      <c r="F161" s="49" t="s">
        <v>6</v>
      </c>
      <c r="G161" s="50">
        <v>352</v>
      </c>
      <c r="H161" s="47" t="s">
        <v>2571</v>
      </c>
      <c r="I161" s="123" t="s">
        <v>2572</v>
      </c>
      <c r="J161" s="47" t="s">
        <v>2573</v>
      </c>
      <c r="K161" s="51">
        <v>2026</v>
      </c>
      <c r="L161" s="47" t="s">
        <v>24</v>
      </c>
      <c r="M161" s="47" t="s">
        <v>2574</v>
      </c>
      <c r="N161" s="47" t="s">
        <v>2575</v>
      </c>
      <c r="O161" s="123" t="s">
        <v>2576</v>
      </c>
      <c r="P161" s="47" t="s">
        <v>2577</v>
      </c>
      <c r="Q161" s="81">
        <f t="shared" si="13"/>
        <v>46.4</v>
      </c>
      <c r="R161" s="1"/>
      <c r="S161" s="74" t="str">
        <f t="shared" si="14"/>
        <v/>
      </c>
      <c r="T161" s="52" t="str">
        <f t="shared" si="15"/>
        <v>Image</v>
      </c>
      <c r="U161" s="103">
        <v>9785171838430</v>
      </c>
      <c r="V161" s="112" t="s">
        <v>2578</v>
      </c>
      <c r="W161" s="105">
        <v>46.4</v>
      </c>
      <c r="X161" s="103">
        <v>390</v>
      </c>
      <c r="AC161" s="152"/>
    </row>
    <row r="162" spans="1:29" customFormat="1">
      <c r="A162" s="45">
        <v>152</v>
      </c>
      <c r="B162" s="83"/>
      <c r="C162" s="46">
        <f t="shared" si="12"/>
        <v>9785171852283</v>
      </c>
      <c r="D162" s="47" t="s">
        <v>30</v>
      </c>
      <c r="E162" s="48" t="s">
        <v>2451</v>
      </c>
      <c r="F162" s="49" t="s">
        <v>6</v>
      </c>
      <c r="G162" s="50">
        <v>352</v>
      </c>
      <c r="H162" s="47" t="s">
        <v>2579</v>
      </c>
      <c r="I162" s="123" t="s">
        <v>2580</v>
      </c>
      <c r="J162" s="47" t="s">
        <v>2581</v>
      </c>
      <c r="K162" s="51">
        <v>2026</v>
      </c>
      <c r="L162" s="47" t="s">
        <v>24</v>
      </c>
      <c r="M162" s="47" t="s">
        <v>2582</v>
      </c>
      <c r="N162" s="47" t="s">
        <v>2583</v>
      </c>
      <c r="O162" s="123" t="s">
        <v>2584</v>
      </c>
      <c r="P162" s="47" t="s">
        <v>2585</v>
      </c>
      <c r="Q162" s="81">
        <f t="shared" si="13"/>
        <v>44.5</v>
      </c>
      <c r="R162" s="1"/>
      <c r="S162" s="74" t="str">
        <f t="shared" si="14"/>
        <v/>
      </c>
      <c r="T162" s="52" t="str">
        <f t="shared" si="15"/>
        <v>Image</v>
      </c>
      <c r="U162" s="103">
        <v>9785171852283</v>
      </c>
      <c r="V162" s="112" t="s">
        <v>2586</v>
      </c>
      <c r="W162" s="105">
        <v>44.5</v>
      </c>
      <c r="X162" s="103">
        <v>359</v>
      </c>
      <c r="AC162" s="152"/>
    </row>
    <row r="163" spans="1:29" customFormat="1">
      <c r="A163" s="45">
        <v>153</v>
      </c>
      <c r="B163" s="83"/>
      <c r="C163" s="46">
        <f t="shared" si="12"/>
        <v>9785171849122</v>
      </c>
      <c r="D163" s="47" t="s">
        <v>30</v>
      </c>
      <c r="E163" s="48" t="s">
        <v>2451</v>
      </c>
      <c r="F163" s="49" t="s">
        <v>6</v>
      </c>
      <c r="G163" s="50">
        <v>576</v>
      </c>
      <c r="H163" s="47" t="s">
        <v>2587</v>
      </c>
      <c r="I163" s="123" t="s">
        <v>2588</v>
      </c>
      <c r="J163" s="47" t="s">
        <v>2589</v>
      </c>
      <c r="K163" s="51">
        <v>2026</v>
      </c>
      <c r="L163" s="47" t="s">
        <v>24</v>
      </c>
      <c r="M163" s="47" t="s">
        <v>2551</v>
      </c>
      <c r="N163" s="47" t="s">
        <v>2590</v>
      </c>
      <c r="O163" s="123" t="s">
        <v>2591</v>
      </c>
      <c r="P163" s="47" t="s">
        <v>2592</v>
      </c>
      <c r="Q163" s="81">
        <f t="shared" si="13"/>
        <v>60.5</v>
      </c>
      <c r="R163" s="1"/>
      <c r="S163" s="74" t="str">
        <f t="shared" si="14"/>
        <v/>
      </c>
      <c r="T163" s="52" t="str">
        <f t="shared" si="15"/>
        <v>Image</v>
      </c>
      <c r="U163" s="103">
        <v>9785171849122</v>
      </c>
      <c r="V163" s="112" t="s">
        <v>2593</v>
      </c>
      <c r="W163" s="105">
        <v>60.5</v>
      </c>
      <c r="X163" s="103">
        <v>525</v>
      </c>
      <c r="AC163" s="152"/>
    </row>
    <row r="164" spans="1:29" customFormat="1">
      <c r="A164" s="45">
        <v>154</v>
      </c>
      <c r="B164" s="83" t="s">
        <v>2712</v>
      </c>
      <c r="C164" s="46">
        <f t="shared" si="12"/>
        <v>9785042488443</v>
      </c>
      <c r="D164" s="47" t="s">
        <v>30</v>
      </c>
      <c r="E164" s="48" t="s">
        <v>2451</v>
      </c>
      <c r="F164" s="49" t="s">
        <v>6</v>
      </c>
      <c r="G164" s="50">
        <v>416</v>
      </c>
      <c r="H164" s="47" t="s">
        <v>2594</v>
      </c>
      <c r="I164" s="123" t="s">
        <v>2595</v>
      </c>
      <c r="J164" s="47" t="s">
        <v>2596</v>
      </c>
      <c r="K164" s="51">
        <v>2026</v>
      </c>
      <c r="L164" s="47" t="s">
        <v>25</v>
      </c>
      <c r="M164" s="47" t="s">
        <v>2597</v>
      </c>
      <c r="N164" s="47" t="s">
        <v>2598</v>
      </c>
      <c r="O164" s="123" t="s">
        <v>2599</v>
      </c>
      <c r="P164" s="47" t="s">
        <v>2600</v>
      </c>
      <c r="Q164" s="81">
        <f t="shared" si="13"/>
        <v>50</v>
      </c>
      <c r="R164" s="1"/>
      <c r="S164" s="74" t="str">
        <f t="shared" si="14"/>
        <v/>
      </c>
      <c r="T164" s="52" t="str">
        <f t="shared" si="15"/>
        <v>Image</v>
      </c>
      <c r="U164" s="103">
        <v>9785042488443</v>
      </c>
      <c r="V164" s="112" t="s">
        <v>2601</v>
      </c>
      <c r="W164" s="105">
        <v>50</v>
      </c>
      <c r="X164" s="103">
        <v>443</v>
      </c>
      <c r="AC164" s="152"/>
    </row>
    <row r="165" spans="1:29" customFormat="1">
      <c r="A165" s="45">
        <v>155</v>
      </c>
      <c r="B165" s="83"/>
      <c r="C165" s="46">
        <f t="shared" si="12"/>
        <v>9785002810024</v>
      </c>
      <c r="D165" s="47" t="s">
        <v>30</v>
      </c>
      <c r="E165" s="48" t="s">
        <v>2451</v>
      </c>
      <c r="F165" s="49" t="s">
        <v>6</v>
      </c>
      <c r="G165" s="50">
        <v>192</v>
      </c>
      <c r="H165" s="47" t="s">
        <v>2602</v>
      </c>
      <c r="I165" s="123" t="s">
        <v>2603</v>
      </c>
      <c r="J165" s="47" t="s">
        <v>2604</v>
      </c>
      <c r="K165" s="51">
        <v>2026</v>
      </c>
      <c r="L165" s="47" t="s">
        <v>660</v>
      </c>
      <c r="M165" s="47" t="s">
        <v>2605</v>
      </c>
      <c r="N165" s="47" t="s">
        <v>2606</v>
      </c>
      <c r="O165" s="123" t="s">
        <v>2607</v>
      </c>
      <c r="P165" s="47" t="s">
        <v>2608</v>
      </c>
      <c r="Q165" s="81">
        <f t="shared" si="13"/>
        <v>37.299999999999997</v>
      </c>
      <c r="R165" s="1"/>
      <c r="S165" s="74" t="str">
        <f t="shared" si="14"/>
        <v/>
      </c>
      <c r="T165" s="52" t="str">
        <f t="shared" si="15"/>
        <v>Image</v>
      </c>
      <c r="U165" s="103">
        <v>9785002810024</v>
      </c>
      <c r="V165" s="112" t="s">
        <v>2609</v>
      </c>
      <c r="W165" s="105">
        <v>37.299999999999997</v>
      </c>
      <c r="X165" s="103">
        <v>282</v>
      </c>
      <c r="AC165" s="152"/>
    </row>
    <row r="166" spans="1:29" customFormat="1">
      <c r="A166" s="45">
        <v>156</v>
      </c>
      <c r="B166" s="83"/>
      <c r="C166" s="46">
        <f t="shared" si="12"/>
        <v>9785171809645</v>
      </c>
      <c r="D166" s="47" t="s">
        <v>30</v>
      </c>
      <c r="E166" s="48" t="s">
        <v>2451</v>
      </c>
      <c r="F166" s="49" t="s">
        <v>6</v>
      </c>
      <c r="G166" s="50">
        <v>320</v>
      </c>
      <c r="H166" s="47" t="s">
        <v>2610</v>
      </c>
      <c r="I166" s="123" t="s">
        <v>2611</v>
      </c>
      <c r="J166" s="47" t="s">
        <v>2612</v>
      </c>
      <c r="K166" s="51">
        <v>2026</v>
      </c>
      <c r="L166" s="47" t="s">
        <v>24</v>
      </c>
      <c r="M166" s="47" t="s">
        <v>2495</v>
      </c>
      <c r="N166" s="47" t="s">
        <v>2613</v>
      </c>
      <c r="O166" s="123" t="s">
        <v>2614</v>
      </c>
      <c r="P166" s="47" t="s">
        <v>2615</v>
      </c>
      <c r="Q166" s="81">
        <f t="shared" si="13"/>
        <v>34.700000000000003</v>
      </c>
      <c r="R166" s="1"/>
      <c r="S166" s="74" t="str">
        <f t="shared" si="14"/>
        <v/>
      </c>
      <c r="T166" s="52" t="str">
        <f t="shared" si="15"/>
        <v>Image</v>
      </c>
      <c r="U166" s="103">
        <v>9785171809645</v>
      </c>
      <c r="V166" s="112" t="s">
        <v>2616</v>
      </c>
      <c r="W166" s="105">
        <v>34.700000000000003</v>
      </c>
      <c r="X166" s="103">
        <v>268</v>
      </c>
      <c r="AC166" s="152"/>
    </row>
    <row r="167" spans="1:29" customFormat="1">
      <c r="A167" s="45">
        <v>157</v>
      </c>
      <c r="B167" s="83"/>
      <c r="C167" s="46">
        <f t="shared" si="12"/>
        <v>9785042343797</v>
      </c>
      <c r="D167" s="47" t="s">
        <v>30</v>
      </c>
      <c r="E167" s="48" t="s">
        <v>2451</v>
      </c>
      <c r="F167" s="49" t="s">
        <v>6</v>
      </c>
      <c r="G167" s="50">
        <v>352</v>
      </c>
      <c r="H167" s="47" t="s">
        <v>2617</v>
      </c>
      <c r="I167" s="123" t="s">
        <v>2618</v>
      </c>
      <c r="J167" s="47" t="s">
        <v>2619</v>
      </c>
      <c r="K167" s="51">
        <v>2026</v>
      </c>
      <c r="L167" s="47" t="s">
        <v>25</v>
      </c>
      <c r="M167" s="47" t="s">
        <v>2620</v>
      </c>
      <c r="N167" s="47" t="s">
        <v>2621</v>
      </c>
      <c r="O167" s="123" t="s">
        <v>2622</v>
      </c>
      <c r="P167" s="47" t="s">
        <v>2623</v>
      </c>
      <c r="Q167" s="81">
        <f t="shared" si="13"/>
        <v>42.9</v>
      </c>
      <c r="R167" s="1"/>
      <c r="S167" s="74" t="str">
        <f t="shared" si="14"/>
        <v/>
      </c>
      <c r="T167" s="52" t="str">
        <f t="shared" si="15"/>
        <v>Image</v>
      </c>
      <c r="U167" s="103">
        <v>9785042343797</v>
      </c>
      <c r="V167" s="112" t="s">
        <v>2624</v>
      </c>
      <c r="W167" s="105">
        <v>42.9</v>
      </c>
      <c r="X167" s="103">
        <v>360</v>
      </c>
      <c r="AC167" s="152"/>
    </row>
    <row r="168" spans="1:29" customFormat="1">
      <c r="A168" s="45">
        <v>158</v>
      </c>
      <c r="B168" s="83"/>
      <c r="C168" s="46">
        <f t="shared" si="12"/>
        <v>9785171873035</v>
      </c>
      <c r="D168" s="47" t="s">
        <v>30</v>
      </c>
      <c r="E168" s="48" t="s">
        <v>52</v>
      </c>
      <c r="F168" s="49" t="s">
        <v>6</v>
      </c>
      <c r="G168" s="50">
        <v>352</v>
      </c>
      <c r="H168" s="47" t="s">
        <v>2625</v>
      </c>
      <c r="I168" s="123" t="s">
        <v>2626</v>
      </c>
      <c r="J168" s="47" t="s">
        <v>2627</v>
      </c>
      <c r="K168" s="51">
        <v>2026</v>
      </c>
      <c r="L168" s="47" t="s">
        <v>24</v>
      </c>
      <c r="M168" s="47" t="s">
        <v>2628</v>
      </c>
      <c r="N168" s="47" t="s">
        <v>2629</v>
      </c>
      <c r="O168" s="123" t="s">
        <v>2630</v>
      </c>
      <c r="P168" s="47" t="s">
        <v>2631</v>
      </c>
      <c r="Q168" s="81">
        <f t="shared" si="13"/>
        <v>39</v>
      </c>
      <c r="R168" s="1"/>
      <c r="S168" s="74" t="str">
        <f t="shared" si="14"/>
        <v/>
      </c>
      <c r="T168" s="52" t="str">
        <f t="shared" si="15"/>
        <v>Image</v>
      </c>
      <c r="U168" s="103">
        <v>9785171873035</v>
      </c>
      <c r="V168" s="112" t="s">
        <v>2632</v>
      </c>
      <c r="W168" s="105">
        <v>39</v>
      </c>
      <c r="X168" s="103">
        <v>293</v>
      </c>
      <c r="AC168" s="152"/>
    </row>
    <row r="169" spans="1:29" customFormat="1">
      <c r="A169" s="45">
        <v>159</v>
      </c>
      <c r="B169" s="83"/>
      <c r="C169" s="46">
        <f t="shared" si="12"/>
        <v>9785171806750</v>
      </c>
      <c r="D169" s="47" t="s">
        <v>30</v>
      </c>
      <c r="E169" s="48" t="s">
        <v>52</v>
      </c>
      <c r="F169" s="49" t="s">
        <v>6</v>
      </c>
      <c r="G169" s="50">
        <v>480</v>
      </c>
      <c r="H169" s="47" t="s">
        <v>2633</v>
      </c>
      <c r="I169" s="123" t="s">
        <v>2634</v>
      </c>
      <c r="J169" s="47" t="s">
        <v>2635</v>
      </c>
      <c r="K169" s="51">
        <v>2026</v>
      </c>
      <c r="L169" s="47" t="s">
        <v>24</v>
      </c>
      <c r="M169" s="47" t="s">
        <v>2636</v>
      </c>
      <c r="N169" s="47" t="s">
        <v>2637</v>
      </c>
      <c r="O169" s="123" t="s">
        <v>2638</v>
      </c>
      <c r="P169" s="47" t="s">
        <v>2639</v>
      </c>
      <c r="Q169" s="81">
        <f t="shared" si="13"/>
        <v>53.2</v>
      </c>
      <c r="R169" s="1"/>
      <c r="S169" s="74" t="str">
        <f t="shared" si="14"/>
        <v/>
      </c>
      <c r="T169" s="52" t="str">
        <f t="shared" si="15"/>
        <v>Image</v>
      </c>
      <c r="U169" s="103">
        <v>9785171806750</v>
      </c>
      <c r="V169" s="112" t="s">
        <v>2640</v>
      </c>
      <c r="W169" s="105">
        <v>53.2</v>
      </c>
      <c r="X169" s="103">
        <v>477</v>
      </c>
      <c r="AC169" s="152"/>
    </row>
    <row r="170" spans="1:29" customFormat="1">
      <c r="A170" s="45">
        <v>160</v>
      </c>
      <c r="B170" s="83" t="s">
        <v>2712</v>
      </c>
      <c r="C170" s="46">
        <f t="shared" si="12"/>
        <v>9785389313507</v>
      </c>
      <c r="D170" s="47" t="s">
        <v>30</v>
      </c>
      <c r="E170" s="48" t="s">
        <v>52</v>
      </c>
      <c r="F170" s="49" t="s">
        <v>6</v>
      </c>
      <c r="G170" s="50">
        <v>576</v>
      </c>
      <c r="H170" s="47" t="s">
        <v>2641</v>
      </c>
      <c r="I170" s="123" t="s">
        <v>2642</v>
      </c>
      <c r="J170" s="47" t="s">
        <v>2643</v>
      </c>
      <c r="K170" s="51">
        <v>2026</v>
      </c>
      <c r="L170" s="47" t="s">
        <v>216</v>
      </c>
      <c r="M170" s="47" t="s">
        <v>1497</v>
      </c>
      <c r="N170" s="47" t="s">
        <v>2644</v>
      </c>
      <c r="O170" s="123" t="s">
        <v>2645</v>
      </c>
      <c r="P170" s="47" t="s">
        <v>2646</v>
      </c>
      <c r="Q170" s="81">
        <f t="shared" si="13"/>
        <v>66.099999999999994</v>
      </c>
      <c r="R170" s="1"/>
      <c r="S170" s="74" t="str">
        <f t="shared" si="14"/>
        <v/>
      </c>
      <c r="T170" s="52" t="str">
        <f t="shared" si="15"/>
        <v>Image</v>
      </c>
      <c r="U170" s="103">
        <v>9785389313507</v>
      </c>
      <c r="V170" s="112" t="s">
        <v>2647</v>
      </c>
      <c r="W170" s="125">
        <v>66.099999999999994</v>
      </c>
      <c r="X170" s="103">
        <v>695</v>
      </c>
      <c r="AC170" s="152"/>
    </row>
    <row r="171" spans="1:29" customFormat="1">
      <c r="A171" s="45">
        <v>161</v>
      </c>
      <c r="B171" s="83"/>
      <c r="C171" s="46">
        <f t="shared" si="12"/>
        <v>9785389313491</v>
      </c>
      <c r="D171" s="47" t="s">
        <v>30</v>
      </c>
      <c r="E171" s="48" t="s">
        <v>52</v>
      </c>
      <c r="F171" s="49" t="s">
        <v>6</v>
      </c>
      <c r="G171" s="50">
        <v>512</v>
      </c>
      <c r="H171" s="47" t="s">
        <v>2641</v>
      </c>
      <c r="I171" s="123" t="s">
        <v>2648</v>
      </c>
      <c r="J171" s="47" t="s">
        <v>2649</v>
      </c>
      <c r="K171" s="51">
        <v>2026</v>
      </c>
      <c r="L171" s="47" t="s">
        <v>216</v>
      </c>
      <c r="M171" s="47" t="s">
        <v>1497</v>
      </c>
      <c r="N171" s="47" t="s">
        <v>2644</v>
      </c>
      <c r="O171" s="123" t="s">
        <v>2650</v>
      </c>
      <c r="P171" s="47" t="s">
        <v>2651</v>
      </c>
      <c r="Q171" s="81">
        <f t="shared" si="13"/>
        <v>64.099999999999994</v>
      </c>
      <c r="R171" s="1"/>
      <c r="S171" s="74" t="str">
        <f t="shared" si="14"/>
        <v/>
      </c>
      <c r="T171" s="52" t="str">
        <f t="shared" si="15"/>
        <v>Image</v>
      </c>
      <c r="U171" s="103">
        <v>9785389313491</v>
      </c>
      <c r="V171" s="112" t="s">
        <v>2652</v>
      </c>
      <c r="W171" s="125">
        <v>64.099999999999994</v>
      </c>
      <c r="X171" s="103">
        <v>681</v>
      </c>
      <c r="AC171" s="152"/>
    </row>
    <row r="172" spans="1:29" customFormat="1">
      <c r="A172" s="45">
        <v>162</v>
      </c>
      <c r="B172" s="83"/>
      <c r="C172" s="46">
        <f t="shared" si="12"/>
        <v>9785042457630</v>
      </c>
      <c r="D172" s="47" t="s">
        <v>30</v>
      </c>
      <c r="E172" s="48" t="s">
        <v>52</v>
      </c>
      <c r="F172" s="49" t="s">
        <v>6</v>
      </c>
      <c r="G172" s="50">
        <v>288</v>
      </c>
      <c r="H172" s="47" t="s">
        <v>2653</v>
      </c>
      <c r="I172" s="123" t="s">
        <v>2654</v>
      </c>
      <c r="J172" s="47" t="s">
        <v>2655</v>
      </c>
      <c r="K172" s="51">
        <v>2026</v>
      </c>
      <c r="L172" s="47" t="s">
        <v>25</v>
      </c>
      <c r="M172" s="47" t="s">
        <v>2656</v>
      </c>
      <c r="N172" s="47" t="s">
        <v>2657</v>
      </c>
      <c r="O172" s="123" t="s">
        <v>2658</v>
      </c>
      <c r="P172" s="47" t="s">
        <v>2659</v>
      </c>
      <c r="Q172" s="81">
        <f t="shared" si="13"/>
        <v>39.6</v>
      </c>
      <c r="R172" s="1"/>
      <c r="S172" s="74" t="str">
        <f t="shared" si="14"/>
        <v/>
      </c>
      <c r="T172" s="52" t="str">
        <f t="shared" si="15"/>
        <v>Image</v>
      </c>
      <c r="U172" s="103">
        <v>9785042457630</v>
      </c>
      <c r="V172" s="112" t="s">
        <v>2660</v>
      </c>
      <c r="W172" s="105">
        <v>39.6</v>
      </c>
      <c r="X172" s="103">
        <v>320</v>
      </c>
      <c r="AC172" s="152"/>
    </row>
    <row r="173" spans="1:29" customFormat="1">
      <c r="A173" s="45">
        <v>163</v>
      </c>
      <c r="B173" s="83"/>
      <c r="C173" s="46">
        <f t="shared" si="12"/>
        <v>9785171806774</v>
      </c>
      <c r="D173" s="47" t="s">
        <v>1577</v>
      </c>
      <c r="E173" s="48" t="s">
        <v>52</v>
      </c>
      <c r="F173" s="49" t="s">
        <v>6</v>
      </c>
      <c r="G173" s="50">
        <v>352</v>
      </c>
      <c r="H173" s="47" t="s">
        <v>2669</v>
      </c>
      <c r="I173" s="123" t="s">
        <v>2670</v>
      </c>
      <c r="J173" s="47" t="s">
        <v>2671</v>
      </c>
      <c r="K173" s="51">
        <v>2026</v>
      </c>
      <c r="L173" s="47" t="s">
        <v>24</v>
      </c>
      <c r="M173" s="47" t="s">
        <v>2672</v>
      </c>
      <c r="N173" s="47" t="s">
        <v>2673</v>
      </c>
      <c r="O173" s="123" t="s">
        <v>2674</v>
      </c>
      <c r="P173" s="47" t="s">
        <v>2675</v>
      </c>
      <c r="Q173" s="81">
        <f t="shared" si="13"/>
        <v>52.7</v>
      </c>
      <c r="R173" s="1"/>
      <c r="S173" s="74" t="str">
        <f t="shared" si="14"/>
        <v/>
      </c>
      <c r="T173" s="52" t="str">
        <f t="shared" si="15"/>
        <v>Image</v>
      </c>
      <c r="U173" s="103">
        <v>9785171806774</v>
      </c>
      <c r="V173" s="112" t="s">
        <v>2676</v>
      </c>
      <c r="W173" s="105">
        <v>52.7</v>
      </c>
      <c r="X173" s="103">
        <v>399</v>
      </c>
      <c r="AC173" s="152"/>
    </row>
    <row r="174" spans="1:29" customFormat="1">
      <c r="A174" s="45">
        <v>164</v>
      </c>
      <c r="B174" s="83" t="s">
        <v>2712</v>
      </c>
      <c r="C174" s="46">
        <f t="shared" si="12"/>
        <v>9785171821906</v>
      </c>
      <c r="D174" s="47" t="s">
        <v>30</v>
      </c>
      <c r="E174" s="48" t="s">
        <v>52</v>
      </c>
      <c r="F174" s="49" t="s">
        <v>6</v>
      </c>
      <c r="G174" s="50">
        <v>544</v>
      </c>
      <c r="H174" s="47" t="s">
        <v>2677</v>
      </c>
      <c r="I174" s="123" t="s">
        <v>2678</v>
      </c>
      <c r="J174" s="47" t="s">
        <v>2679</v>
      </c>
      <c r="K174" s="51">
        <v>2026</v>
      </c>
      <c r="L174" s="47" t="s">
        <v>24</v>
      </c>
      <c r="M174" s="47" t="s">
        <v>2680</v>
      </c>
      <c r="N174" s="47" t="s">
        <v>2681</v>
      </c>
      <c r="O174" s="123" t="s">
        <v>2682</v>
      </c>
      <c r="P174" s="47" t="s">
        <v>2683</v>
      </c>
      <c r="Q174" s="81">
        <f t="shared" si="13"/>
        <v>65.3</v>
      </c>
      <c r="R174" s="1"/>
      <c r="S174" s="74" t="str">
        <f t="shared" si="14"/>
        <v/>
      </c>
      <c r="T174" s="52" t="str">
        <f t="shared" si="15"/>
        <v>Image</v>
      </c>
      <c r="U174" s="103">
        <v>9785171821906</v>
      </c>
      <c r="V174" s="112" t="s">
        <v>2684</v>
      </c>
      <c r="W174" s="105">
        <v>65.3</v>
      </c>
      <c r="X174" s="103">
        <v>513</v>
      </c>
      <c r="AC174" s="152"/>
    </row>
    <row r="175" spans="1:29" customFormat="1">
      <c r="A175" s="45">
        <v>165</v>
      </c>
      <c r="B175" s="83" t="s">
        <v>2712</v>
      </c>
      <c r="C175" s="46">
        <f t="shared" si="12"/>
        <v>9785171762841</v>
      </c>
      <c r="D175" s="47" t="s">
        <v>30</v>
      </c>
      <c r="E175" s="48" t="s">
        <v>52</v>
      </c>
      <c r="F175" s="49" t="s">
        <v>6</v>
      </c>
      <c r="G175" s="50">
        <v>224</v>
      </c>
      <c r="H175" s="47" t="s">
        <v>2685</v>
      </c>
      <c r="I175" s="123" t="s">
        <v>2686</v>
      </c>
      <c r="J175" s="47" t="s">
        <v>2687</v>
      </c>
      <c r="K175" s="51">
        <v>2026</v>
      </c>
      <c r="L175" s="47" t="s">
        <v>24</v>
      </c>
      <c r="M175" s="47" t="s">
        <v>2688</v>
      </c>
      <c r="N175" s="47" t="s">
        <v>2689</v>
      </c>
      <c r="O175" s="123" t="s">
        <v>2690</v>
      </c>
      <c r="P175" s="47" t="s">
        <v>2691</v>
      </c>
      <c r="Q175" s="81">
        <f t="shared" si="13"/>
        <v>39.799999999999997</v>
      </c>
      <c r="R175" s="1"/>
      <c r="S175" s="74" t="str">
        <f t="shared" si="14"/>
        <v/>
      </c>
      <c r="T175" s="52" t="str">
        <f t="shared" si="15"/>
        <v>Image</v>
      </c>
      <c r="U175" s="103">
        <v>9785171762841</v>
      </c>
      <c r="V175" s="112" t="s">
        <v>2692</v>
      </c>
      <c r="W175" s="105">
        <v>39.799999999999997</v>
      </c>
      <c r="X175" s="103">
        <v>261</v>
      </c>
      <c r="AC175" s="152"/>
    </row>
    <row r="176" spans="1:29" customFormat="1">
      <c r="A176" s="45">
        <v>166</v>
      </c>
      <c r="B176" s="83" t="s">
        <v>2712</v>
      </c>
      <c r="C176" s="46">
        <f t="shared" si="12"/>
        <v>9785042333606</v>
      </c>
      <c r="D176" s="47" t="s">
        <v>30</v>
      </c>
      <c r="E176" s="48" t="s">
        <v>52</v>
      </c>
      <c r="F176" s="49" t="s">
        <v>6</v>
      </c>
      <c r="G176" s="50">
        <v>608</v>
      </c>
      <c r="H176" s="47" t="s">
        <v>2693</v>
      </c>
      <c r="I176" s="123" t="s">
        <v>2694</v>
      </c>
      <c r="J176" s="47" t="s">
        <v>2695</v>
      </c>
      <c r="K176" s="51">
        <v>2026</v>
      </c>
      <c r="L176" s="47" t="s">
        <v>25</v>
      </c>
      <c r="M176" s="47" t="s">
        <v>2696</v>
      </c>
      <c r="N176" s="47" t="s">
        <v>2697</v>
      </c>
      <c r="O176" s="123" t="s">
        <v>2698</v>
      </c>
      <c r="P176" s="47" t="s">
        <v>2699</v>
      </c>
      <c r="Q176" s="81">
        <f t="shared" si="13"/>
        <v>63.2</v>
      </c>
      <c r="R176" s="1"/>
      <c r="S176" s="74" t="str">
        <f t="shared" si="14"/>
        <v/>
      </c>
      <c r="T176" s="52" t="str">
        <f t="shared" si="15"/>
        <v>Image</v>
      </c>
      <c r="U176" s="103">
        <v>9785042333606</v>
      </c>
      <c r="V176" s="112" t="s">
        <v>2700</v>
      </c>
      <c r="W176" s="105">
        <v>63.2</v>
      </c>
      <c r="X176" s="103">
        <v>575</v>
      </c>
      <c r="AC176" s="152"/>
    </row>
    <row r="177" spans="1:29" customFormat="1">
      <c r="A177" s="45">
        <v>167</v>
      </c>
      <c r="B177" s="83"/>
      <c r="C177" s="46">
        <f t="shared" ref="C177" si="16">HYPERLINK("https://sentrumbookstore.com/catalog/books/"&amp;U177&amp;"/",U177)</f>
        <v>9785389287655</v>
      </c>
      <c r="D177" s="47" t="s">
        <v>30</v>
      </c>
      <c r="E177" s="48" t="s">
        <v>52</v>
      </c>
      <c r="F177" s="49" t="s">
        <v>6</v>
      </c>
      <c r="G177" s="50">
        <v>608</v>
      </c>
      <c r="H177" s="47" t="s">
        <v>2701</v>
      </c>
      <c r="I177" s="123" t="s">
        <v>2702</v>
      </c>
      <c r="J177" s="47" t="s">
        <v>2703</v>
      </c>
      <c r="K177" s="51">
        <v>2026</v>
      </c>
      <c r="L177" s="47" t="s">
        <v>216</v>
      </c>
      <c r="M177" s="47" t="s">
        <v>2704</v>
      </c>
      <c r="N177" s="47" t="s">
        <v>2705</v>
      </c>
      <c r="O177" s="123" t="s">
        <v>2706</v>
      </c>
      <c r="P177" s="47" t="s">
        <v>2707</v>
      </c>
      <c r="Q177" s="81">
        <f t="shared" ref="Q177" si="17">ROUND(W177*(100%-Discount),1)</f>
        <v>71.7</v>
      </c>
      <c r="R177" s="1"/>
      <c r="S177" s="74" t="str">
        <f t="shared" ref="S177" si="18">IF(R177="","",R177*Q177)</f>
        <v/>
      </c>
      <c r="T177" s="52" t="str">
        <f t="shared" ref="T177" si="19">HYPERLINK(V177,"Image")</f>
        <v>Image</v>
      </c>
      <c r="U177" s="103">
        <v>9785389287655</v>
      </c>
      <c r="V177" s="112" t="s">
        <v>2708</v>
      </c>
      <c r="W177" s="128">
        <v>71.7</v>
      </c>
      <c r="X177" s="103">
        <v>745</v>
      </c>
      <c r="AC177" s="152"/>
    </row>
    <row r="178" spans="1:29" customFormat="1">
      <c r="A178" s="45"/>
      <c r="B178" s="83"/>
      <c r="C178" s="46"/>
      <c r="D178" s="47"/>
      <c r="E178" s="48"/>
      <c r="F178" s="49"/>
      <c r="G178" s="50"/>
      <c r="H178" s="47"/>
      <c r="I178" s="47"/>
      <c r="J178" s="47" t="s">
        <v>2715</v>
      </c>
      <c r="K178" s="51"/>
      <c r="L178" s="47"/>
      <c r="M178" s="47"/>
      <c r="N178" s="47"/>
      <c r="O178" s="47"/>
      <c r="P178" s="47" t="s">
        <v>2715</v>
      </c>
      <c r="Q178" s="81"/>
      <c r="R178" s="1"/>
      <c r="S178" s="74"/>
      <c r="T178" s="52"/>
      <c r="U178" s="103"/>
      <c r="V178" s="104"/>
      <c r="W178" s="105">
        <v>9.4</v>
      </c>
      <c r="X178" s="107"/>
      <c r="AC178" s="152"/>
    </row>
    <row r="179" spans="1:29" customFormat="1" ht="54.45" customHeight="1">
      <c r="A179" s="30" t="s">
        <v>5</v>
      </c>
      <c r="B179" s="31"/>
      <c r="C179" s="30" t="s">
        <v>12</v>
      </c>
      <c r="D179" s="30" t="s">
        <v>36</v>
      </c>
      <c r="E179" s="30" t="s">
        <v>0</v>
      </c>
      <c r="F179" s="30" t="s">
        <v>23</v>
      </c>
      <c r="G179" s="32" t="s">
        <v>18</v>
      </c>
      <c r="H179" s="30" t="s">
        <v>20</v>
      </c>
      <c r="I179" s="30" t="s">
        <v>21</v>
      </c>
      <c r="J179" s="32" t="s">
        <v>22</v>
      </c>
      <c r="K179" s="30" t="s">
        <v>3</v>
      </c>
      <c r="L179" s="32" t="s">
        <v>1</v>
      </c>
      <c r="M179" s="32" t="s">
        <v>15</v>
      </c>
      <c r="N179" s="30" t="s">
        <v>17</v>
      </c>
      <c r="O179" s="30" t="s">
        <v>2</v>
      </c>
      <c r="P179" s="32" t="s">
        <v>4</v>
      </c>
      <c r="Q179" s="33" t="str">
        <f>IF(Discount=0,"Net Price","Price after "&amp;TEXT(Discount,"0%")&amp;" Discount")</f>
        <v>Net Price</v>
      </c>
      <c r="R179" s="34" t="s">
        <v>48</v>
      </c>
      <c r="S179" s="72" t="s">
        <v>7</v>
      </c>
      <c r="T179" s="30" t="s">
        <v>16</v>
      </c>
      <c r="U179" s="30" t="s">
        <v>12</v>
      </c>
      <c r="V179" s="30" t="s">
        <v>19</v>
      </c>
      <c r="W179" s="30" t="e">
        <v>#VALUE!</v>
      </c>
      <c r="X179" s="35" t="s">
        <v>38</v>
      </c>
      <c r="AC179" s="152"/>
    </row>
    <row r="180" spans="1:29" customFormat="1" ht="18">
      <c r="A180" s="36" t="s">
        <v>11</v>
      </c>
      <c r="B180" s="37"/>
      <c r="C180" s="38"/>
      <c r="D180" s="36"/>
      <c r="E180" s="36"/>
      <c r="F180" s="39"/>
      <c r="G180" s="40"/>
      <c r="H180" s="36"/>
      <c r="I180" s="36"/>
      <c r="J180" s="36"/>
      <c r="K180" s="36"/>
      <c r="L180" s="36"/>
      <c r="M180" s="41"/>
      <c r="N180" s="36"/>
      <c r="O180" s="36" t="s">
        <v>11</v>
      </c>
      <c r="P180" s="36"/>
      <c r="Q180" s="42"/>
      <c r="R180" s="43">
        <f>SUM(R181:R243)</f>
        <v>0</v>
      </c>
      <c r="S180" s="73">
        <f>SUM(S181:S243)</f>
        <v>0</v>
      </c>
      <c r="T180" s="36"/>
      <c r="U180" s="90"/>
      <c r="V180" s="90"/>
      <c r="W180" s="105">
        <v>9.4</v>
      </c>
      <c r="X180" s="44"/>
      <c r="AC180" s="152"/>
    </row>
    <row r="181" spans="1:29" customFormat="1">
      <c r="A181" s="45">
        <v>1</v>
      </c>
      <c r="B181" s="83"/>
      <c r="C181" s="46">
        <f t="shared" ref="C181" si="20">HYPERLINK("https://sentrumbookstore.com/catalog/books/"&amp;U181&amp;"/",U181)</f>
        <v>9785171741174</v>
      </c>
      <c r="D181" s="47" t="s">
        <v>30</v>
      </c>
      <c r="E181" s="48" t="s">
        <v>31</v>
      </c>
      <c r="F181" s="49" t="s">
        <v>28</v>
      </c>
      <c r="G181" s="50">
        <v>320</v>
      </c>
      <c r="H181" s="47" t="s">
        <v>931</v>
      </c>
      <c r="I181" s="123" t="s">
        <v>932</v>
      </c>
      <c r="J181" s="47" t="s">
        <v>933</v>
      </c>
      <c r="K181" s="51">
        <v>2026</v>
      </c>
      <c r="L181" s="47" t="s">
        <v>24</v>
      </c>
      <c r="M181" s="47" t="s">
        <v>934</v>
      </c>
      <c r="N181" s="47" t="s">
        <v>935</v>
      </c>
      <c r="O181" s="123" t="s">
        <v>936</v>
      </c>
      <c r="P181" s="47" t="s">
        <v>937</v>
      </c>
      <c r="Q181" s="81">
        <f t="shared" ref="Q181" si="21">ROUND(W181*(100%-Discount),1)</f>
        <v>48.9</v>
      </c>
      <c r="R181" s="1"/>
      <c r="S181" s="74" t="str">
        <f t="shared" ref="S181" si="22">IF(R181="","",R181*Q181)</f>
        <v/>
      </c>
      <c r="T181" s="52" t="str">
        <f t="shared" ref="T181" si="23">HYPERLINK(V181,"Image")</f>
        <v>Image</v>
      </c>
      <c r="U181" s="103">
        <v>9785171741174</v>
      </c>
      <c r="V181" s="112" t="s">
        <v>938</v>
      </c>
      <c r="W181" s="105">
        <v>48.9</v>
      </c>
      <c r="X181" s="103">
        <v>350</v>
      </c>
      <c r="AC181" s="152"/>
    </row>
    <row r="182" spans="1:29" customFormat="1">
      <c r="A182" s="45">
        <v>2</v>
      </c>
      <c r="B182" s="83"/>
      <c r="C182" s="46">
        <f t="shared" ref="C182:C242" si="24">HYPERLINK("https://sentrumbookstore.com/catalog/books/"&amp;U182&amp;"/",U182)</f>
        <v>9785002693757</v>
      </c>
      <c r="D182" s="47" t="s">
        <v>30</v>
      </c>
      <c r="E182" s="48" t="s">
        <v>31</v>
      </c>
      <c r="F182" s="49" t="s">
        <v>28</v>
      </c>
      <c r="G182" s="50">
        <v>286</v>
      </c>
      <c r="H182" s="47" t="s">
        <v>940</v>
      </c>
      <c r="I182" s="123" t="s">
        <v>941</v>
      </c>
      <c r="J182" s="47" t="s">
        <v>942</v>
      </c>
      <c r="K182" s="51">
        <v>2026</v>
      </c>
      <c r="L182" s="47" t="s">
        <v>943</v>
      </c>
      <c r="M182" s="47" t="s">
        <v>944</v>
      </c>
      <c r="N182" s="47" t="s">
        <v>945</v>
      </c>
      <c r="O182" s="123" t="s">
        <v>946</v>
      </c>
      <c r="P182" s="47" t="s">
        <v>947</v>
      </c>
      <c r="Q182" s="81">
        <f t="shared" ref="Q182:Q242" si="25">ROUND(W182*(100%-Discount),1)</f>
        <v>59</v>
      </c>
      <c r="R182" s="1"/>
      <c r="S182" s="74" t="str">
        <f t="shared" ref="S182:S242" si="26">IF(R182="","",R182*Q182)</f>
        <v/>
      </c>
      <c r="T182" s="52" t="str">
        <f t="shared" ref="T182:T242" si="27">HYPERLINK(V182,"Image")</f>
        <v>Image</v>
      </c>
      <c r="U182" s="103">
        <v>9785002693757</v>
      </c>
      <c r="V182" s="112" t="s">
        <v>948</v>
      </c>
      <c r="W182" s="105">
        <v>59</v>
      </c>
      <c r="X182" s="103">
        <v>350</v>
      </c>
      <c r="AC182" s="152"/>
    </row>
    <row r="183" spans="1:29" customFormat="1">
      <c r="A183" s="45">
        <v>3</v>
      </c>
      <c r="B183" s="83"/>
      <c r="C183" s="46">
        <f t="shared" si="24"/>
        <v>9785171868734</v>
      </c>
      <c r="D183" s="47" t="s">
        <v>30</v>
      </c>
      <c r="E183" s="48" t="s">
        <v>31</v>
      </c>
      <c r="F183" s="49" t="s">
        <v>28</v>
      </c>
      <c r="G183" s="50">
        <v>256</v>
      </c>
      <c r="H183" s="47" t="s">
        <v>949</v>
      </c>
      <c r="I183" s="123" t="s">
        <v>950</v>
      </c>
      <c r="J183" s="47" t="s">
        <v>951</v>
      </c>
      <c r="K183" s="51">
        <v>2026</v>
      </c>
      <c r="L183" s="47" t="s">
        <v>24</v>
      </c>
      <c r="M183" s="47" t="s">
        <v>952</v>
      </c>
      <c r="N183" s="47" t="s">
        <v>953</v>
      </c>
      <c r="O183" s="123" t="s">
        <v>954</v>
      </c>
      <c r="P183" s="47" t="s">
        <v>955</v>
      </c>
      <c r="Q183" s="81">
        <f t="shared" si="25"/>
        <v>47.8</v>
      </c>
      <c r="R183" s="1"/>
      <c r="S183" s="74" t="str">
        <f t="shared" si="26"/>
        <v/>
      </c>
      <c r="T183" s="52" t="str">
        <f t="shared" si="27"/>
        <v>Image</v>
      </c>
      <c r="U183" s="103">
        <v>9785171868734</v>
      </c>
      <c r="V183" s="112" t="s">
        <v>956</v>
      </c>
      <c r="W183" s="105">
        <v>47.8</v>
      </c>
      <c r="X183" s="103">
        <v>413</v>
      </c>
      <c r="AC183" s="152"/>
    </row>
    <row r="184" spans="1:29" customFormat="1">
      <c r="A184" s="45">
        <v>4</v>
      </c>
      <c r="B184" s="83"/>
      <c r="C184" s="46">
        <f t="shared" si="24"/>
        <v>9785002695546</v>
      </c>
      <c r="D184" s="47" t="s">
        <v>30</v>
      </c>
      <c r="E184" s="48" t="s">
        <v>31</v>
      </c>
      <c r="F184" s="49" t="s">
        <v>28</v>
      </c>
      <c r="G184" s="50">
        <v>230</v>
      </c>
      <c r="H184" s="47" t="s">
        <v>957</v>
      </c>
      <c r="I184" s="123" t="s">
        <v>958</v>
      </c>
      <c r="J184" s="47" t="s">
        <v>959</v>
      </c>
      <c r="K184" s="51">
        <v>2026</v>
      </c>
      <c r="L184" s="47" t="s">
        <v>943</v>
      </c>
      <c r="M184" s="47" t="s">
        <v>960</v>
      </c>
      <c r="N184" s="47" t="s">
        <v>961</v>
      </c>
      <c r="O184" s="123" t="s">
        <v>962</v>
      </c>
      <c r="P184" s="47" t="s">
        <v>963</v>
      </c>
      <c r="Q184" s="81">
        <f t="shared" si="25"/>
        <v>64.400000000000006</v>
      </c>
      <c r="R184" s="1"/>
      <c r="S184" s="74" t="str">
        <f t="shared" si="26"/>
        <v/>
      </c>
      <c r="T184" s="52" t="str">
        <f t="shared" si="27"/>
        <v>Image</v>
      </c>
      <c r="U184" s="103">
        <v>9785002695546</v>
      </c>
      <c r="V184" s="112" t="s">
        <v>964</v>
      </c>
      <c r="W184" s="105">
        <v>64.400000000000006</v>
      </c>
      <c r="X184" s="103">
        <v>409</v>
      </c>
      <c r="AC184" s="152"/>
    </row>
    <row r="185" spans="1:29" customFormat="1">
      <c r="A185" s="45">
        <v>5</v>
      </c>
      <c r="B185" s="83"/>
      <c r="C185" s="46">
        <f t="shared" si="24"/>
        <v>9785171869434</v>
      </c>
      <c r="D185" s="47" t="s">
        <v>30</v>
      </c>
      <c r="E185" s="48" t="s">
        <v>31</v>
      </c>
      <c r="F185" s="49" t="s">
        <v>28</v>
      </c>
      <c r="G185" s="50">
        <v>144</v>
      </c>
      <c r="H185" s="47" t="s">
        <v>965</v>
      </c>
      <c r="I185" s="123" t="s">
        <v>966</v>
      </c>
      <c r="J185" s="47" t="s">
        <v>967</v>
      </c>
      <c r="K185" s="51">
        <v>2026</v>
      </c>
      <c r="L185" s="47" t="s">
        <v>24</v>
      </c>
      <c r="M185" s="47" t="s">
        <v>968</v>
      </c>
      <c r="N185" s="47" t="s">
        <v>969</v>
      </c>
      <c r="O185" s="123" t="s">
        <v>970</v>
      </c>
      <c r="P185" s="47" t="s">
        <v>971</v>
      </c>
      <c r="Q185" s="81">
        <f t="shared" si="25"/>
        <v>71.5</v>
      </c>
      <c r="R185" s="1"/>
      <c r="S185" s="74" t="str">
        <f t="shared" si="26"/>
        <v/>
      </c>
      <c r="T185" s="52" t="str">
        <f t="shared" si="27"/>
        <v>Image</v>
      </c>
      <c r="U185" s="103">
        <v>9785171869434</v>
      </c>
      <c r="V185" s="112" t="s">
        <v>972</v>
      </c>
      <c r="W185" s="128">
        <v>71.5</v>
      </c>
      <c r="X185" s="103">
        <v>820</v>
      </c>
      <c r="AC185" s="152"/>
    </row>
    <row r="186" spans="1:29" customFormat="1">
      <c r="A186" s="45">
        <v>6</v>
      </c>
      <c r="B186" s="83"/>
      <c r="C186" s="46">
        <f t="shared" si="24"/>
        <v>9785002695249</v>
      </c>
      <c r="D186" s="47" t="s">
        <v>30</v>
      </c>
      <c r="E186" s="48" t="s">
        <v>31</v>
      </c>
      <c r="F186" s="49" t="s">
        <v>28</v>
      </c>
      <c r="G186" s="50">
        <v>416</v>
      </c>
      <c r="H186" s="47" t="s">
        <v>973</v>
      </c>
      <c r="I186" s="123" t="s">
        <v>974</v>
      </c>
      <c r="J186" s="47" t="s">
        <v>975</v>
      </c>
      <c r="K186" s="51">
        <v>2026</v>
      </c>
      <c r="L186" s="47" t="s">
        <v>943</v>
      </c>
      <c r="M186" s="47" t="s">
        <v>976</v>
      </c>
      <c r="N186" s="47" t="s">
        <v>977</v>
      </c>
      <c r="O186" s="123" t="s">
        <v>978</v>
      </c>
      <c r="P186" s="47" t="s">
        <v>979</v>
      </c>
      <c r="Q186" s="81">
        <f t="shared" si="25"/>
        <v>61</v>
      </c>
      <c r="R186" s="1"/>
      <c r="S186" s="74" t="str">
        <f t="shared" si="26"/>
        <v/>
      </c>
      <c r="T186" s="52" t="str">
        <f t="shared" si="27"/>
        <v>Image</v>
      </c>
      <c r="U186" s="103">
        <v>9785002695249</v>
      </c>
      <c r="V186" s="112" t="s">
        <v>980</v>
      </c>
      <c r="W186" s="105">
        <v>61</v>
      </c>
      <c r="X186" s="103">
        <v>230</v>
      </c>
      <c r="AC186" s="152"/>
    </row>
    <row r="187" spans="1:29" customFormat="1">
      <c r="A187" s="45">
        <v>7</v>
      </c>
      <c r="B187" s="83"/>
      <c r="C187" s="46">
        <f t="shared" si="24"/>
        <v>9785002694693</v>
      </c>
      <c r="D187" s="47" t="s">
        <v>30</v>
      </c>
      <c r="E187" s="48" t="s">
        <v>31</v>
      </c>
      <c r="F187" s="49" t="s">
        <v>28</v>
      </c>
      <c r="G187" s="50">
        <v>288</v>
      </c>
      <c r="H187" s="47" t="s">
        <v>981</v>
      </c>
      <c r="I187" s="123" t="s">
        <v>982</v>
      </c>
      <c r="J187" s="47" t="s">
        <v>983</v>
      </c>
      <c r="K187" s="51">
        <v>2026</v>
      </c>
      <c r="L187" s="47" t="s">
        <v>943</v>
      </c>
      <c r="M187" s="47" t="s">
        <v>960</v>
      </c>
      <c r="N187" s="47" t="s">
        <v>984</v>
      </c>
      <c r="O187" s="123" t="s">
        <v>985</v>
      </c>
      <c r="P187" s="47" t="s">
        <v>986</v>
      </c>
      <c r="Q187" s="81">
        <f t="shared" si="25"/>
        <v>67</v>
      </c>
      <c r="R187" s="1"/>
      <c r="S187" s="74" t="str">
        <f t="shared" si="26"/>
        <v/>
      </c>
      <c r="T187" s="52" t="str">
        <f t="shared" si="27"/>
        <v>Image</v>
      </c>
      <c r="U187" s="103">
        <v>9785002694693</v>
      </c>
      <c r="V187" s="112" t="s">
        <v>987</v>
      </c>
      <c r="W187" s="105">
        <v>67</v>
      </c>
      <c r="X187" s="103">
        <v>414</v>
      </c>
      <c r="AC187" s="152"/>
    </row>
    <row r="188" spans="1:29" customFormat="1">
      <c r="A188" s="45">
        <v>8</v>
      </c>
      <c r="B188" s="83"/>
      <c r="C188" s="46">
        <f t="shared" si="24"/>
        <v>9785002695492</v>
      </c>
      <c r="D188" s="47" t="s">
        <v>30</v>
      </c>
      <c r="E188" s="48" t="s">
        <v>31</v>
      </c>
      <c r="F188" s="49" t="s">
        <v>28</v>
      </c>
      <c r="G188" s="50">
        <v>192</v>
      </c>
      <c r="H188" s="47" t="s">
        <v>988</v>
      </c>
      <c r="I188" s="123" t="s">
        <v>989</v>
      </c>
      <c r="J188" s="47" t="s">
        <v>990</v>
      </c>
      <c r="K188" s="51">
        <v>2026</v>
      </c>
      <c r="L188" s="47" t="s">
        <v>943</v>
      </c>
      <c r="M188" s="47" t="s">
        <v>991</v>
      </c>
      <c r="N188" s="47" t="s">
        <v>992</v>
      </c>
      <c r="O188" s="123" t="s">
        <v>993</v>
      </c>
      <c r="P188" s="47" t="s">
        <v>994</v>
      </c>
      <c r="Q188" s="81">
        <f t="shared" si="25"/>
        <v>50.2</v>
      </c>
      <c r="R188" s="1"/>
      <c r="S188" s="74" t="str">
        <f t="shared" si="26"/>
        <v/>
      </c>
      <c r="T188" s="52" t="str">
        <f t="shared" si="27"/>
        <v>Image</v>
      </c>
      <c r="U188" s="103">
        <v>9785002695492</v>
      </c>
      <c r="V188" s="112" t="s">
        <v>995</v>
      </c>
      <c r="W188" s="105">
        <v>50.2</v>
      </c>
      <c r="X188" s="103">
        <v>308</v>
      </c>
      <c r="AC188" s="152"/>
    </row>
    <row r="189" spans="1:29" customFormat="1">
      <c r="A189" s="45">
        <v>9</v>
      </c>
      <c r="B189" s="83"/>
      <c r="C189" s="46">
        <f t="shared" si="24"/>
        <v>9785605539100</v>
      </c>
      <c r="D189" s="47" t="s">
        <v>30</v>
      </c>
      <c r="E189" s="48" t="s">
        <v>31</v>
      </c>
      <c r="F189" s="49" t="s">
        <v>28</v>
      </c>
      <c r="G189" s="50">
        <v>656</v>
      </c>
      <c r="H189" s="47" t="s">
        <v>996</v>
      </c>
      <c r="I189" s="123" t="s">
        <v>997</v>
      </c>
      <c r="J189" s="47" t="s">
        <v>998</v>
      </c>
      <c r="K189" s="51">
        <v>2026</v>
      </c>
      <c r="L189" s="47" t="s">
        <v>25</v>
      </c>
      <c r="M189" s="47" t="s">
        <v>999</v>
      </c>
      <c r="N189" s="47" t="s">
        <v>1000</v>
      </c>
      <c r="O189" s="123" t="s">
        <v>1001</v>
      </c>
      <c r="P189" s="47" t="s">
        <v>1002</v>
      </c>
      <c r="Q189" s="81">
        <f t="shared" si="25"/>
        <v>70</v>
      </c>
      <c r="R189" s="1"/>
      <c r="S189" s="74" t="str">
        <f t="shared" si="26"/>
        <v/>
      </c>
      <c r="T189" s="52" t="str">
        <f t="shared" si="27"/>
        <v>Image</v>
      </c>
      <c r="U189" s="103">
        <v>9785605539100</v>
      </c>
      <c r="V189" s="112" t="s">
        <v>1003</v>
      </c>
      <c r="W189" s="105">
        <v>70</v>
      </c>
      <c r="X189" s="103">
        <v>720</v>
      </c>
      <c r="AC189" s="152"/>
    </row>
    <row r="190" spans="1:29" customFormat="1">
      <c r="A190" s="45">
        <v>10</v>
      </c>
      <c r="B190" s="83"/>
      <c r="C190" s="46">
        <f t="shared" si="24"/>
        <v>9785389271586</v>
      </c>
      <c r="D190" s="47" t="s">
        <v>30</v>
      </c>
      <c r="E190" s="48" t="s">
        <v>31</v>
      </c>
      <c r="F190" s="49" t="s">
        <v>28</v>
      </c>
      <c r="G190" s="50">
        <v>368</v>
      </c>
      <c r="H190" s="47" t="s">
        <v>1004</v>
      </c>
      <c r="I190" s="123" t="s">
        <v>1005</v>
      </c>
      <c r="J190" s="47" t="s">
        <v>1006</v>
      </c>
      <c r="K190" s="51">
        <v>2026</v>
      </c>
      <c r="L190" s="47" t="s">
        <v>1007</v>
      </c>
      <c r="M190" s="47" t="s">
        <v>1008</v>
      </c>
      <c r="N190" s="47" t="s">
        <v>1009</v>
      </c>
      <c r="O190" s="123" t="s">
        <v>1010</v>
      </c>
      <c r="P190" s="47" t="s">
        <v>2727</v>
      </c>
      <c r="Q190" s="81">
        <f t="shared" si="25"/>
        <v>67.2</v>
      </c>
      <c r="R190" s="1"/>
      <c r="S190" s="74" t="str">
        <f t="shared" si="26"/>
        <v/>
      </c>
      <c r="T190" s="52" t="str">
        <f t="shared" si="27"/>
        <v>Image</v>
      </c>
      <c r="U190" s="103">
        <v>9785389271586</v>
      </c>
      <c r="V190" s="112" t="s">
        <v>1012</v>
      </c>
      <c r="W190" s="105">
        <v>67.2</v>
      </c>
      <c r="X190" s="103">
        <v>493</v>
      </c>
      <c r="AC190" s="152"/>
    </row>
    <row r="191" spans="1:29" customFormat="1">
      <c r="A191" s="45">
        <v>11</v>
      </c>
      <c r="B191" s="83"/>
      <c r="C191" s="46">
        <f t="shared" si="24"/>
        <v>9785002695331</v>
      </c>
      <c r="D191" s="47" t="s">
        <v>30</v>
      </c>
      <c r="E191" s="48" t="s">
        <v>31</v>
      </c>
      <c r="F191" s="49" t="s">
        <v>28</v>
      </c>
      <c r="G191" s="50">
        <v>232</v>
      </c>
      <c r="H191" s="47" t="s">
        <v>1013</v>
      </c>
      <c r="I191" s="123" t="s">
        <v>1014</v>
      </c>
      <c r="J191" s="47" t="s">
        <v>1015</v>
      </c>
      <c r="K191" s="51">
        <v>2026</v>
      </c>
      <c r="L191" s="47" t="s">
        <v>943</v>
      </c>
      <c r="M191" s="47" t="s">
        <v>960</v>
      </c>
      <c r="N191" s="47" t="s">
        <v>1016</v>
      </c>
      <c r="O191" s="123" t="s">
        <v>1017</v>
      </c>
      <c r="P191" s="47" t="s">
        <v>1018</v>
      </c>
      <c r="Q191" s="81">
        <f t="shared" si="25"/>
        <v>64.7</v>
      </c>
      <c r="R191" s="1"/>
      <c r="S191" s="74" t="str">
        <f t="shared" si="26"/>
        <v/>
      </c>
      <c r="T191" s="52" t="str">
        <f t="shared" si="27"/>
        <v>Image</v>
      </c>
      <c r="U191" s="103">
        <v>9785002695331</v>
      </c>
      <c r="V191" s="112" t="s">
        <v>1019</v>
      </c>
      <c r="W191" s="105">
        <v>64.7</v>
      </c>
      <c r="X191" s="103">
        <v>412</v>
      </c>
      <c r="AC191" s="152"/>
    </row>
    <row r="192" spans="1:29" customFormat="1">
      <c r="A192" s="45">
        <v>12</v>
      </c>
      <c r="B192" s="83"/>
      <c r="C192" s="46">
        <f t="shared" si="24"/>
        <v>9785002690770</v>
      </c>
      <c r="D192" s="47" t="s">
        <v>30</v>
      </c>
      <c r="E192" s="48" t="s">
        <v>31</v>
      </c>
      <c r="F192" s="49" t="s">
        <v>28</v>
      </c>
      <c r="G192" s="50">
        <v>272</v>
      </c>
      <c r="H192" s="47" t="s">
        <v>1020</v>
      </c>
      <c r="I192" s="123" t="s">
        <v>1021</v>
      </c>
      <c r="J192" s="47" t="s">
        <v>1022</v>
      </c>
      <c r="K192" s="51">
        <v>2026</v>
      </c>
      <c r="L192" s="47" t="s">
        <v>943</v>
      </c>
      <c r="M192" s="47" t="s">
        <v>1023</v>
      </c>
      <c r="N192" s="47" t="s">
        <v>1024</v>
      </c>
      <c r="O192" s="123" t="s">
        <v>1025</v>
      </c>
      <c r="P192" s="47" t="s">
        <v>1026</v>
      </c>
      <c r="Q192" s="81">
        <f t="shared" si="25"/>
        <v>57.4</v>
      </c>
      <c r="R192" s="1"/>
      <c r="S192" s="74" t="str">
        <f t="shared" si="26"/>
        <v/>
      </c>
      <c r="T192" s="52" t="str">
        <f t="shared" si="27"/>
        <v>Image</v>
      </c>
      <c r="U192" s="103">
        <v>9785002690770</v>
      </c>
      <c r="V192" s="112" t="s">
        <v>1027</v>
      </c>
      <c r="W192" s="105">
        <v>57.4</v>
      </c>
      <c r="X192" s="103">
        <v>338</v>
      </c>
      <c r="AC192" s="152"/>
    </row>
    <row r="193" spans="1:29" customFormat="1">
      <c r="A193" s="45">
        <v>13</v>
      </c>
      <c r="B193" s="83"/>
      <c r="C193" s="46">
        <f t="shared" si="24"/>
        <v>9785002695416</v>
      </c>
      <c r="D193" s="47" t="s">
        <v>30</v>
      </c>
      <c r="E193" s="48" t="s">
        <v>31</v>
      </c>
      <c r="F193" s="49" t="s">
        <v>28</v>
      </c>
      <c r="G193" s="50">
        <v>288</v>
      </c>
      <c r="H193" s="47" t="s">
        <v>1028</v>
      </c>
      <c r="I193" s="123" t="s">
        <v>1029</v>
      </c>
      <c r="J193" s="47" t="s">
        <v>1030</v>
      </c>
      <c r="K193" s="51">
        <v>2026</v>
      </c>
      <c r="L193" s="47" t="s">
        <v>943</v>
      </c>
      <c r="M193" s="47" t="s">
        <v>976</v>
      </c>
      <c r="N193" s="47" t="s">
        <v>1031</v>
      </c>
      <c r="O193" s="123" t="s">
        <v>1032</v>
      </c>
      <c r="P193" s="47" t="s">
        <v>1033</v>
      </c>
      <c r="Q193" s="81">
        <f t="shared" si="25"/>
        <v>59.2</v>
      </c>
      <c r="R193" s="1"/>
      <c r="S193" s="74" t="str">
        <f t="shared" si="26"/>
        <v/>
      </c>
      <c r="T193" s="52" t="str">
        <f t="shared" si="27"/>
        <v>Image</v>
      </c>
      <c r="U193" s="103">
        <v>9785002695416</v>
      </c>
      <c r="V193" s="112" t="s">
        <v>1034</v>
      </c>
      <c r="W193" s="105">
        <v>59.2</v>
      </c>
      <c r="X193" s="103">
        <v>352</v>
      </c>
      <c r="AC193" s="152"/>
    </row>
    <row r="194" spans="1:29" customFormat="1">
      <c r="A194" s="45">
        <v>14</v>
      </c>
      <c r="B194" s="83"/>
      <c r="C194" s="46">
        <f t="shared" si="24"/>
        <v>9785042187735</v>
      </c>
      <c r="D194" s="47" t="s">
        <v>30</v>
      </c>
      <c r="E194" s="48" t="s">
        <v>31</v>
      </c>
      <c r="F194" s="49" t="s">
        <v>28</v>
      </c>
      <c r="G194" s="50">
        <v>288</v>
      </c>
      <c r="H194" s="47" t="s">
        <v>1035</v>
      </c>
      <c r="I194" s="123" t="s">
        <v>1036</v>
      </c>
      <c r="J194" s="47" t="s">
        <v>1037</v>
      </c>
      <c r="K194" s="51">
        <v>2026</v>
      </c>
      <c r="L194" s="47" t="s">
        <v>729</v>
      </c>
      <c r="M194" s="47" t="s">
        <v>1038</v>
      </c>
      <c r="N194" s="47" t="s">
        <v>1039</v>
      </c>
      <c r="O194" s="123" t="s">
        <v>1040</v>
      </c>
      <c r="P194" s="47" t="s">
        <v>1041</v>
      </c>
      <c r="Q194" s="81">
        <f t="shared" si="25"/>
        <v>46.9</v>
      </c>
      <c r="R194" s="1"/>
      <c r="S194" s="74" t="str">
        <f t="shared" si="26"/>
        <v/>
      </c>
      <c r="T194" s="52" t="str">
        <f t="shared" si="27"/>
        <v>Image</v>
      </c>
      <c r="U194" s="103">
        <v>9785042187735</v>
      </c>
      <c r="V194" s="112" t="s">
        <v>1042</v>
      </c>
      <c r="W194" s="105">
        <v>46.9</v>
      </c>
      <c r="X194" s="103">
        <v>393</v>
      </c>
      <c r="AC194" s="152"/>
    </row>
    <row r="195" spans="1:29" customFormat="1">
      <c r="A195" s="45">
        <v>15</v>
      </c>
      <c r="B195" s="83"/>
      <c r="C195" s="46">
        <f t="shared" si="24"/>
        <v>9785002695010</v>
      </c>
      <c r="D195" s="47" t="s">
        <v>30</v>
      </c>
      <c r="E195" s="48" t="s">
        <v>31</v>
      </c>
      <c r="F195" s="49" t="s">
        <v>28</v>
      </c>
      <c r="G195" s="50">
        <v>256</v>
      </c>
      <c r="H195" s="47" t="s">
        <v>1043</v>
      </c>
      <c r="I195" s="123" t="s">
        <v>1044</v>
      </c>
      <c r="J195" s="47" t="s">
        <v>1045</v>
      </c>
      <c r="K195" s="51">
        <v>2026</v>
      </c>
      <c r="L195" s="47" t="s">
        <v>943</v>
      </c>
      <c r="M195" s="47" t="s">
        <v>960</v>
      </c>
      <c r="N195" s="47" t="s">
        <v>1046</v>
      </c>
      <c r="O195" s="123" t="s">
        <v>1047</v>
      </c>
      <c r="P195" s="47" t="s">
        <v>1048</v>
      </c>
      <c r="Q195" s="81">
        <f t="shared" si="25"/>
        <v>68.7</v>
      </c>
      <c r="R195" s="1"/>
      <c r="S195" s="74" t="str">
        <f t="shared" si="26"/>
        <v/>
      </c>
      <c r="T195" s="52" t="str">
        <f t="shared" si="27"/>
        <v>Image</v>
      </c>
      <c r="U195" s="103">
        <v>9785002695010</v>
      </c>
      <c r="V195" s="112" t="s">
        <v>1049</v>
      </c>
      <c r="W195" s="105">
        <v>68.7</v>
      </c>
      <c r="X195" s="103">
        <v>441</v>
      </c>
      <c r="AC195" s="152"/>
    </row>
    <row r="196" spans="1:29" customFormat="1">
      <c r="A196" s="45">
        <v>16</v>
      </c>
      <c r="B196" s="83"/>
      <c r="C196" s="46">
        <f t="shared" si="24"/>
        <v>9785002695515</v>
      </c>
      <c r="D196" s="47" t="s">
        <v>30</v>
      </c>
      <c r="E196" s="48" t="s">
        <v>31</v>
      </c>
      <c r="F196" s="49" t="s">
        <v>28</v>
      </c>
      <c r="G196" s="50">
        <v>320</v>
      </c>
      <c r="H196" s="47" t="s">
        <v>1050</v>
      </c>
      <c r="I196" s="123" t="s">
        <v>1051</v>
      </c>
      <c r="J196" s="47" t="s">
        <v>1052</v>
      </c>
      <c r="K196" s="51">
        <v>2026</v>
      </c>
      <c r="L196" s="47" t="s">
        <v>943</v>
      </c>
      <c r="M196" s="47" t="s">
        <v>960</v>
      </c>
      <c r="N196" s="47" t="s">
        <v>1053</v>
      </c>
      <c r="O196" s="123" t="s">
        <v>1054</v>
      </c>
      <c r="P196" s="47" t="s">
        <v>1055</v>
      </c>
      <c r="Q196" s="81">
        <f t="shared" si="25"/>
        <v>67.8</v>
      </c>
      <c r="R196" s="1"/>
      <c r="S196" s="74" t="str">
        <f t="shared" si="26"/>
        <v/>
      </c>
      <c r="T196" s="52" t="str">
        <f t="shared" si="27"/>
        <v>Image</v>
      </c>
      <c r="U196" s="103">
        <v>9785002695515</v>
      </c>
      <c r="V196" s="112" t="s">
        <v>1056</v>
      </c>
      <c r="W196" s="125">
        <v>67.8</v>
      </c>
      <c r="X196" s="103">
        <v>521</v>
      </c>
      <c r="AC196" s="152"/>
    </row>
    <row r="197" spans="1:29" customFormat="1">
      <c r="A197" s="45">
        <v>17</v>
      </c>
      <c r="B197" s="83"/>
      <c r="C197" s="46">
        <f t="shared" si="24"/>
        <v>9785006307797</v>
      </c>
      <c r="D197" s="47" t="s">
        <v>30</v>
      </c>
      <c r="E197" s="48" t="s">
        <v>31</v>
      </c>
      <c r="F197" s="49" t="s">
        <v>28</v>
      </c>
      <c r="G197" s="50">
        <v>358</v>
      </c>
      <c r="H197" s="47" t="s">
        <v>1057</v>
      </c>
      <c r="I197" s="123" t="s">
        <v>1058</v>
      </c>
      <c r="J197" s="47" t="s">
        <v>1059</v>
      </c>
      <c r="K197" s="51">
        <v>2026</v>
      </c>
      <c r="L197" s="47" t="s">
        <v>99</v>
      </c>
      <c r="M197" s="47"/>
      <c r="N197" s="47" t="s">
        <v>1060</v>
      </c>
      <c r="O197" s="123" t="s">
        <v>1061</v>
      </c>
      <c r="P197" s="47" t="s">
        <v>1062</v>
      </c>
      <c r="Q197" s="81">
        <f t="shared" si="25"/>
        <v>61.6</v>
      </c>
      <c r="R197" s="1"/>
      <c r="S197" s="74" t="str">
        <f t="shared" si="26"/>
        <v/>
      </c>
      <c r="T197" s="52" t="str">
        <f t="shared" si="27"/>
        <v>Image</v>
      </c>
      <c r="U197" s="103">
        <v>9785006307797</v>
      </c>
      <c r="V197" s="112" t="s">
        <v>1063</v>
      </c>
      <c r="W197" s="125">
        <v>61.6</v>
      </c>
      <c r="X197" s="103">
        <v>541</v>
      </c>
      <c r="AC197" s="152"/>
    </row>
    <row r="198" spans="1:29" customFormat="1">
      <c r="A198" s="45">
        <v>18</v>
      </c>
      <c r="B198" s="83"/>
      <c r="C198" s="46">
        <f t="shared" si="24"/>
        <v>9785002671779</v>
      </c>
      <c r="D198" s="47" t="s">
        <v>30</v>
      </c>
      <c r="E198" s="48" t="s">
        <v>31</v>
      </c>
      <c r="F198" s="49" t="s">
        <v>28</v>
      </c>
      <c r="G198" s="50">
        <v>308</v>
      </c>
      <c r="H198" s="47" t="s">
        <v>1064</v>
      </c>
      <c r="I198" s="123" t="s">
        <v>1065</v>
      </c>
      <c r="J198" s="47" t="s">
        <v>1066</v>
      </c>
      <c r="K198" s="51">
        <v>2026</v>
      </c>
      <c r="L198" s="47" t="s">
        <v>1067</v>
      </c>
      <c r="M198" s="47"/>
      <c r="N198" s="47" t="s">
        <v>1068</v>
      </c>
      <c r="O198" s="123" t="s">
        <v>1069</v>
      </c>
      <c r="P198" s="47" t="s">
        <v>1070</v>
      </c>
      <c r="Q198" s="81">
        <f t="shared" si="25"/>
        <v>62.6</v>
      </c>
      <c r="R198" s="1"/>
      <c r="S198" s="74" t="str">
        <f t="shared" si="26"/>
        <v/>
      </c>
      <c r="T198" s="52" t="str">
        <f t="shared" si="27"/>
        <v>Image</v>
      </c>
      <c r="U198" s="103">
        <v>9785002671779</v>
      </c>
      <c r="V198" s="112" t="s">
        <v>1071</v>
      </c>
      <c r="W198" s="125">
        <v>62.6</v>
      </c>
      <c r="X198" s="103">
        <v>494</v>
      </c>
      <c r="AC198" s="152"/>
    </row>
    <row r="199" spans="1:29" customFormat="1">
      <c r="A199" s="45">
        <v>19</v>
      </c>
      <c r="B199" s="83"/>
      <c r="C199" s="46">
        <f t="shared" si="24"/>
        <v>9785171830489</v>
      </c>
      <c r="D199" s="47" t="s">
        <v>30</v>
      </c>
      <c r="E199" s="48" t="s">
        <v>31</v>
      </c>
      <c r="F199" s="49" t="s">
        <v>28</v>
      </c>
      <c r="G199" s="50">
        <v>528</v>
      </c>
      <c r="H199" s="47" t="s">
        <v>1072</v>
      </c>
      <c r="I199" s="123" t="s">
        <v>1073</v>
      </c>
      <c r="J199" s="47" t="s">
        <v>1074</v>
      </c>
      <c r="K199" s="51">
        <v>2026</v>
      </c>
      <c r="L199" s="47" t="s">
        <v>24</v>
      </c>
      <c r="M199" s="47" t="s">
        <v>1075</v>
      </c>
      <c r="N199" s="47" t="s">
        <v>1076</v>
      </c>
      <c r="O199" s="123" t="s">
        <v>1077</v>
      </c>
      <c r="P199" s="47" t="s">
        <v>1078</v>
      </c>
      <c r="Q199" s="81">
        <f t="shared" si="25"/>
        <v>63.3</v>
      </c>
      <c r="R199" s="1"/>
      <c r="S199" s="74" t="str">
        <f t="shared" si="26"/>
        <v/>
      </c>
      <c r="T199" s="52" t="str">
        <f t="shared" si="27"/>
        <v>Image</v>
      </c>
      <c r="U199" s="103">
        <v>9785171830489</v>
      </c>
      <c r="V199" s="112" t="s">
        <v>1079</v>
      </c>
      <c r="W199" s="125">
        <v>63.3</v>
      </c>
      <c r="X199" s="103">
        <v>638</v>
      </c>
      <c r="AC199" s="152"/>
    </row>
    <row r="200" spans="1:29" customFormat="1">
      <c r="A200" s="45">
        <v>20</v>
      </c>
      <c r="B200" s="83"/>
      <c r="C200" s="46">
        <f t="shared" si="24"/>
        <v>9785961499483</v>
      </c>
      <c r="D200" s="47" t="s">
        <v>30</v>
      </c>
      <c r="E200" s="48" t="s">
        <v>31</v>
      </c>
      <c r="F200" s="49" t="s">
        <v>28</v>
      </c>
      <c r="G200" s="50">
        <v>650</v>
      </c>
      <c r="H200" s="47" t="s">
        <v>1080</v>
      </c>
      <c r="I200" s="123" t="s">
        <v>1081</v>
      </c>
      <c r="J200" s="47" t="s">
        <v>1082</v>
      </c>
      <c r="K200" s="51">
        <v>2026</v>
      </c>
      <c r="L200" s="47" t="s">
        <v>99</v>
      </c>
      <c r="M200" s="47"/>
      <c r="N200" s="47" t="s">
        <v>1083</v>
      </c>
      <c r="O200" s="123" t="s">
        <v>1084</v>
      </c>
      <c r="P200" s="47" t="s">
        <v>1085</v>
      </c>
      <c r="Q200" s="81">
        <f t="shared" si="25"/>
        <v>66.900000000000006</v>
      </c>
      <c r="R200" s="1"/>
      <c r="S200" s="74" t="str">
        <f t="shared" si="26"/>
        <v/>
      </c>
      <c r="T200" s="52" t="str">
        <f t="shared" si="27"/>
        <v>Image</v>
      </c>
      <c r="U200" s="103">
        <v>9785961499483</v>
      </c>
      <c r="V200" s="112" t="s">
        <v>1086</v>
      </c>
      <c r="W200" s="105">
        <v>66.900000000000006</v>
      </c>
      <c r="X200" s="103">
        <v>450</v>
      </c>
      <c r="AC200" s="152"/>
    </row>
    <row r="201" spans="1:29" customFormat="1">
      <c r="A201" s="45">
        <v>21</v>
      </c>
      <c r="B201" s="83"/>
      <c r="C201" s="46">
        <f t="shared" si="24"/>
        <v>9785389321281</v>
      </c>
      <c r="D201" s="47" t="s">
        <v>30</v>
      </c>
      <c r="E201" s="48" t="s">
        <v>31</v>
      </c>
      <c r="F201" s="49" t="s">
        <v>28</v>
      </c>
      <c r="G201" s="50">
        <v>608</v>
      </c>
      <c r="H201" s="47" t="s">
        <v>1087</v>
      </c>
      <c r="I201" s="123" t="s">
        <v>1088</v>
      </c>
      <c r="J201" s="47" t="s">
        <v>1089</v>
      </c>
      <c r="K201" s="51">
        <v>2026</v>
      </c>
      <c r="L201" s="47" t="s">
        <v>216</v>
      </c>
      <c r="M201" s="47" t="s">
        <v>1090</v>
      </c>
      <c r="N201" s="47" t="s">
        <v>1091</v>
      </c>
      <c r="O201" s="123" t="s">
        <v>1092</v>
      </c>
      <c r="P201" s="47" t="s">
        <v>1093</v>
      </c>
      <c r="Q201" s="81">
        <f t="shared" si="25"/>
        <v>68.900000000000006</v>
      </c>
      <c r="R201" s="1"/>
      <c r="S201" s="74" t="str">
        <f t="shared" si="26"/>
        <v/>
      </c>
      <c r="T201" s="52" t="str">
        <f t="shared" si="27"/>
        <v>Image</v>
      </c>
      <c r="U201" s="103">
        <v>9785389321281</v>
      </c>
      <c r="V201" s="112" t="s">
        <v>1094</v>
      </c>
      <c r="W201" s="128">
        <v>68.900000000000006</v>
      </c>
      <c r="X201" s="103">
        <v>747</v>
      </c>
      <c r="AC201" s="152"/>
    </row>
    <row r="202" spans="1:29" customFormat="1">
      <c r="A202" s="45">
        <v>22</v>
      </c>
      <c r="B202" s="83" t="s">
        <v>2712</v>
      </c>
      <c r="C202" s="46">
        <f t="shared" si="24"/>
        <v>9785006318229</v>
      </c>
      <c r="D202" s="47" t="s">
        <v>30</v>
      </c>
      <c r="E202" s="48" t="s">
        <v>31</v>
      </c>
      <c r="F202" s="49" t="s">
        <v>28</v>
      </c>
      <c r="G202" s="50">
        <v>424</v>
      </c>
      <c r="H202" s="47" t="s">
        <v>1095</v>
      </c>
      <c r="I202" s="123" t="s">
        <v>1096</v>
      </c>
      <c r="J202" s="47" t="s">
        <v>1097</v>
      </c>
      <c r="K202" s="51">
        <v>2026</v>
      </c>
      <c r="L202" s="47" t="s">
        <v>1098</v>
      </c>
      <c r="M202" s="47"/>
      <c r="N202" s="47" t="s">
        <v>1099</v>
      </c>
      <c r="O202" s="123" t="s">
        <v>1100</v>
      </c>
      <c r="P202" s="47" t="s">
        <v>1101</v>
      </c>
      <c r="Q202" s="81">
        <f t="shared" si="25"/>
        <v>58.1</v>
      </c>
      <c r="R202" s="1"/>
      <c r="S202" s="74" t="str">
        <f t="shared" si="26"/>
        <v/>
      </c>
      <c r="T202" s="52" t="str">
        <f t="shared" si="27"/>
        <v>Image</v>
      </c>
      <c r="U202" s="103">
        <v>9785006318229</v>
      </c>
      <c r="V202" s="112" t="s">
        <v>1102</v>
      </c>
      <c r="W202" s="105">
        <v>58.1</v>
      </c>
      <c r="X202" s="103">
        <v>450</v>
      </c>
      <c r="AC202" s="152"/>
    </row>
    <row r="203" spans="1:29" customFormat="1">
      <c r="A203" s="45">
        <v>23</v>
      </c>
      <c r="B203" s="83"/>
      <c r="C203" s="46">
        <f t="shared" si="24"/>
        <v>9785002696291</v>
      </c>
      <c r="D203" s="47" t="s">
        <v>30</v>
      </c>
      <c r="E203" s="48" t="s">
        <v>31</v>
      </c>
      <c r="F203" s="49" t="s">
        <v>28</v>
      </c>
      <c r="G203" s="50">
        <v>450</v>
      </c>
      <c r="H203" s="47" t="s">
        <v>1103</v>
      </c>
      <c r="I203" s="123" t="s">
        <v>1104</v>
      </c>
      <c r="J203" s="47" t="s">
        <v>1105</v>
      </c>
      <c r="K203" s="51">
        <v>2026</v>
      </c>
      <c r="L203" s="47" t="s">
        <v>943</v>
      </c>
      <c r="M203" s="47" t="s">
        <v>976</v>
      </c>
      <c r="N203" s="47" t="s">
        <v>1106</v>
      </c>
      <c r="O203" s="123" t="s">
        <v>1107</v>
      </c>
      <c r="P203" s="47" t="s">
        <v>1108</v>
      </c>
      <c r="Q203" s="81">
        <f t="shared" si="25"/>
        <v>67.400000000000006</v>
      </c>
      <c r="R203" s="1"/>
      <c r="S203" s="74" t="str">
        <f t="shared" si="26"/>
        <v/>
      </c>
      <c r="T203" s="52" t="str">
        <f t="shared" si="27"/>
        <v>Image</v>
      </c>
      <c r="U203" s="103">
        <v>9785002696291</v>
      </c>
      <c r="V203" s="112" t="s">
        <v>1109</v>
      </c>
      <c r="W203" s="125">
        <v>67.400000000000006</v>
      </c>
      <c r="X203" s="103">
        <v>489</v>
      </c>
      <c r="AC203" s="152"/>
    </row>
    <row r="204" spans="1:29" customFormat="1">
      <c r="A204" s="45">
        <v>24</v>
      </c>
      <c r="B204" s="83"/>
      <c r="C204" s="46">
        <f t="shared" si="24"/>
        <v>9785042473029</v>
      </c>
      <c r="D204" s="47" t="s">
        <v>30</v>
      </c>
      <c r="E204" s="48" t="s">
        <v>31</v>
      </c>
      <c r="F204" s="49" t="s">
        <v>28</v>
      </c>
      <c r="G204" s="50">
        <v>736</v>
      </c>
      <c r="H204" s="47" t="s">
        <v>1110</v>
      </c>
      <c r="I204" s="123" t="s">
        <v>1111</v>
      </c>
      <c r="J204" s="47" t="s">
        <v>1112</v>
      </c>
      <c r="K204" s="51">
        <v>2026</v>
      </c>
      <c r="L204" s="47" t="s">
        <v>25</v>
      </c>
      <c r="M204" s="47" t="s">
        <v>1113</v>
      </c>
      <c r="N204" s="47" t="s">
        <v>1114</v>
      </c>
      <c r="O204" s="123" t="s">
        <v>1115</v>
      </c>
      <c r="P204" s="47" t="s">
        <v>1116</v>
      </c>
      <c r="Q204" s="81">
        <f t="shared" si="25"/>
        <v>63.7</v>
      </c>
      <c r="R204" s="1"/>
      <c r="S204" s="74" t="str">
        <f t="shared" si="26"/>
        <v/>
      </c>
      <c r="T204" s="52" t="str">
        <f t="shared" si="27"/>
        <v>Image</v>
      </c>
      <c r="U204" s="103">
        <v>9785042473029</v>
      </c>
      <c r="V204" s="112" t="s">
        <v>1117</v>
      </c>
      <c r="W204" s="125">
        <v>63.7</v>
      </c>
      <c r="X204" s="103">
        <v>754</v>
      </c>
      <c r="AC204" s="152"/>
    </row>
    <row r="205" spans="1:29" customFormat="1">
      <c r="A205" s="45">
        <v>25</v>
      </c>
      <c r="B205" s="83"/>
      <c r="C205" s="46">
        <f t="shared" si="24"/>
        <v>9785171823634</v>
      </c>
      <c r="D205" s="47" t="s">
        <v>30</v>
      </c>
      <c r="E205" s="48" t="s">
        <v>31</v>
      </c>
      <c r="F205" s="49" t="s">
        <v>28</v>
      </c>
      <c r="G205" s="50">
        <v>400</v>
      </c>
      <c r="H205" s="47" t="s">
        <v>1118</v>
      </c>
      <c r="I205" s="123" t="s">
        <v>1119</v>
      </c>
      <c r="J205" s="47" t="s">
        <v>1120</v>
      </c>
      <c r="K205" s="51">
        <v>2026</v>
      </c>
      <c r="L205" s="47" t="s">
        <v>24</v>
      </c>
      <c r="M205" s="47" t="s">
        <v>1121</v>
      </c>
      <c r="N205" s="47" t="s">
        <v>1122</v>
      </c>
      <c r="O205" s="123" t="s">
        <v>1123</v>
      </c>
      <c r="P205" s="47" t="s">
        <v>1124</v>
      </c>
      <c r="Q205" s="81">
        <f t="shared" si="25"/>
        <v>62.7</v>
      </c>
      <c r="R205" s="1"/>
      <c r="S205" s="74" t="str">
        <f t="shared" si="26"/>
        <v/>
      </c>
      <c r="T205" s="52" t="str">
        <f t="shared" si="27"/>
        <v>Image</v>
      </c>
      <c r="U205" s="103">
        <v>9785171823634</v>
      </c>
      <c r="V205" s="112" t="s">
        <v>1125</v>
      </c>
      <c r="W205" s="125">
        <v>62.7</v>
      </c>
      <c r="X205" s="103">
        <v>572</v>
      </c>
      <c r="AC205" s="152"/>
    </row>
    <row r="206" spans="1:29" customFormat="1">
      <c r="A206" s="45">
        <v>26</v>
      </c>
      <c r="B206" s="83"/>
      <c r="C206" s="46">
        <f t="shared" si="24"/>
        <v>9785235049451</v>
      </c>
      <c r="D206" s="47" t="s">
        <v>30</v>
      </c>
      <c r="E206" s="48" t="s">
        <v>31</v>
      </c>
      <c r="F206" s="49" t="s">
        <v>28</v>
      </c>
      <c r="G206" s="50">
        <v>431</v>
      </c>
      <c r="H206" s="47" t="s">
        <v>1126</v>
      </c>
      <c r="I206" s="123" t="s">
        <v>1127</v>
      </c>
      <c r="J206" s="47" t="s">
        <v>1128</v>
      </c>
      <c r="K206" s="51">
        <v>2026</v>
      </c>
      <c r="L206" s="47" t="s">
        <v>1129</v>
      </c>
      <c r="M206" s="47" t="s">
        <v>1130</v>
      </c>
      <c r="N206" s="47" t="s">
        <v>1131</v>
      </c>
      <c r="O206" s="123" t="s">
        <v>1132</v>
      </c>
      <c r="P206" s="47" t="s">
        <v>1133</v>
      </c>
      <c r="Q206" s="81">
        <f t="shared" si="25"/>
        <v>64.599999999999994</v>
      </c>
      <c r="R206" s="1"/>
      <c r="S206" s="74" t="str">
        <f t="shared" si="26"/>
        <v/>
      </c>
      <c r="T206" s="52" t="str">
        <f t="shared" si="27"/>
        <v>Image</v>
      </c>
      <c r="U206" s="103">
        <v>9785235049451</v>
      </c>
      <c r="V206" s="112" t="s">
        <v>1134</v>
      </c>
      <c r="W206" s="125">
        <v>64.599999999999994</v>
      </c>
      <c r="X206" s="103">
        <v>473</v>
      </c>
      <c r="AC206" s="152"/>
    </row>
    <row r="207" spans="1:29" customFormat="1">
      <c r="A207" s="45">
        <v>27</v>
      </c>
      <c r="B207" s="83"/>
      <c r="C207" s="46">
        <f t="shared" si="24"/>
        <v>9785995512486</v>
      </c>
      <c r="D207" s="47" t="s">
        <v>30</v>
      </c>
      <c r="E207" s="48" t="s">
        <v>31</v>
      </c>
      <c r="F207" s="49" t="s">
        <v>28</v>
      </c>
      <c r="G207" s="50">
        <v>320</v>
      </c>
      <c r="H207" s="47" t="s">
        <v>1135</v>
      </c>
      <c r="I207" s="123" t="s">
        <v>1136</v>
      </c>
      <c r="J207" s="47" t="s">
        <v>1137</v>
      </c>
      <c r="K207" s="51">
        <v>2026</v>
      </c>
      <c r="L207" s="47" t="s">
        <v>1138</v>
      </c>
      <c r="M207" s="47" t="s">
        <v>1139</v>
      </c>
      <c r="N207" s="47" t="s">
        <v>1140</v>
      </c>
      <c r="O207" s="123" t="s">
        <v>1141</v>
      </c>
      <c r="P207" s="47" t="s">
        <v>1142</v>
      </c>
      <c r="Q207" s="81">
        <f t="shared" si="25"/>
        <v>42.7</v>
      </c>
      <c r="R207" s="1"/>
      <c r="S207" s="74" t="str">
        <f t="shared" si="26"/>
        <v/>
      </c>
      <c r="T207" s="52" t="str">
        <f t="shared" si="27"/>
        <v>Image</v>
      </c>
      <c r="U207" s="103">
        <v>9785995512486</v>
      </c>
      <c r="V207" s="112" t="s">
        <v>1143</v>
      </c>
      <c r="W207" s="105">
        <v>42.7</v>
      </c>
      <c r="X207" s="103">
        <v>334</v>
      </c>
      <c r="AC207" s="152"/>
    </row>
    <row r="208" spans="1:29" customFormat="1">
      <c r="A208" s="45">
        <v>28</v>
      </c>
      <c r="B208" s="83"/>
      <c r="C208" s="46">
        <f t="shared" si="24"/>
        <v>9785389242081</v>
      </c>
      <c r="D208" s="47" t="s">
        <v>30</v>
      </c>
      <c r="E208" s="48" t="s">
        <v>31</v>
      </c>
      <c r="F208" s="49" t="s">
        <v>28</v>
      </c>
      <c r="G208" s="50">
        <v>256</v>
      </c>
      <c r="H208" s="47" t="s">
        <v>1144</v>
      </c>
      <c r="I208" s="123" t="s">
        <v>1145</v>
      </c>
      <c r="J208" s="47" t="s">
        <v>1146</v>
      </c>
      <c r="K208" s="51">
        <v>2026</v>
      </c>
      <c r="L208" s="47" t="s">
        <v>1007</v>
      </c>
      <c r="M208" s="47" t="s">
        <v>1147</v>
      </c>
      <c r="N208" s="47" t="s">
        <v>1148</v>
      </c>
      <c r="O208" s="123" t="s">
        <v>1149</v>
      </c>
      <c r="P208" s="47" t="s">
        <v>1150</v>
      </c>
      <c r="Q208" s="81">
        <f t="shared" si="25"/>
        <v>52.9</v>
      </c>
      <c r="R208" s="1"/>
      <c r="S208" s="74" t="str">
        <f t="shared" si="26"/>
        <v/>
      </c>
      <c r="T208" s="52" t="str">
        <f t="shared" si="27"/>
        <v>Image</v>
      </c>
      <c r="U208" s="103">
        <v>9785389242081</v>
      </c>
      <c r="V208" s="112" t="s">
        <v>1151</v>
      </c>
      <c r="W208" s="105">
        <v>52.9</v>
      </c>
      <c r="X208" s="103">
        <v>360</v>
      </c>
      <c r="AC208" s="152"/>
    </row>
    <row r="209" spans="1:29" customFormat="1">
      <c r="A209" s="45">
        <v>29</v>
      </c>
      <c r="B209" s="83"/>
      <c r="C209" s="46">
        <f t="shared" si="24"/>
        <v>9785389336773</v>
      </c>
      <c r="D209" s="47" t="s">
        <v>30</v>
      </c>
      <c r="E209" s="48" t="s">
        <v>1152</v>
      </c>
      <c r="F209" s="49" t="s">
        <v>28</v>
      </c>
      <c r="G209" s="50">
        <v>144</v>
      </c>
      <c r="H209" s="47" t="s">
        <v>1153</v>
      </c>
      <c r="I209" s="123" t="s">
        <v>1154</v>
      </c>
      <c r="J209" s="47" t="s">
        <v>1155</v>
      </c>
      <c r="K209" s="51">
        <v>2026</v>
      </c>
      <c r="L209" s="47" t="s">
        <v>1007</v>
      </c>
      <c r="M209" s="47" t="s">
        <v>1156</v>
      </c>
      <c r="N209" s="47" t="s">
        <v>1157</v>
      </c>
      <c r="O209" s="123" t="s">
        <v>1158</v>
      </c>
      <c r="P209" s="47" t="s">
        <v>1159</v>
      </c>
      <c r="Q209" s="81">
        <f t="shared" si="25"/>
        <v>50.6</v>
      </c>
      <c r="R209" s="1"/>
      <c r="S209" s="74" t="str">
        <f t="shared" si="26"/>
        <v/>
      </c>
      <c r="T209" s="52" t="str">
        <f t="shared" si="27"/>
        <v>Image</v>
      </c>
      <c r="U209" s="103">
        <v>9785389336773</v>
      </c>
      <c r="V209" s="112" t="s">
        <v>1160</v>
      </c>
      <c r="W209" s="105">
        <v>50.6</v>
      </c>
      <c r="X209" s="103">
        <v>375</v>
      </c>
      <c r="AC209" s="152"/>
    </row>
    <row r="210" spans="1:29" customFormat="1">
      <c r="A210" s="45">
        <v>30</v>
      </c>
      <c r="B210" s="83"/>
      <c r="C210" s="46">
        <f t="shared" si="24"/>
        <v>9785389336759</v>
      </c>
      <c r="D210" s="47" t="s">
        <v>30</v>
      </c>
      <c r="E210" s="48" t="s">
        <v>1152</v>
      </c>
      <c r="F210" s="49" t="s">
        <v>28</v>
      </c>
      <c r="G210" s="50">
        <v>144</v>
      </c>
      <c r="H210" s="47" t="s">
        <v>1161</v>
      </c>
      <c r="I210" s="123" t="s">
        <v>1162</v>
      </c>
      <c r="J210" s="47" t="s">
        <v>1163</v>
      </c>
      <c r="K210" s="51">
        <v>2026</v>
      </c>
      <c r="L210" s="47" t="s">
        <v>1007</v>
      </c>
      <c r="M210" s="47" t="s">
        <v>1156</v>
      </c>
      <c r="N210" s="47" t="s">
        <v>1164</v>
      </c>
      <c r="O210" s="123" t="s">
        <v>1165</v>
      </c>
      <c r="P210" s="47" t="s">
        <v>1166</v>
      </c>
      <c r="Q210" s="81">
        <f t="shared" si="25"/>
        <v>50.6</v>
      </c>
      <c r="R210" s="1"/>
      <c r="S210" s="74" t="str">
        <f t="shared" si="26"/>
        <v/>
      </c>
      <c r="T210" s="52" t="str">
        <f t="shared" si="27"/>
        <v>Image</v>
      </c>
      <c r="U210" s="103">
        <v>9785389336759</v>
      </c>
      <c r="V210" s="112" t="s">
        <v>1167</v>
      </c>
      <c r="W210" s="105">
        <v>50.6</v>
      </c>
      <c r="X210" s="103">
        <v>375</v>
      </c>
      <c r="AC210" s="152"/>
    </row>
    <row r="211" spans="1:29" customFormat="1">
      <c r="A211" s="45">
        <v>31</v>
      </c>
      <c r="B211" s="83"/>
      <c r="C211" s="46">
        <f t="shared" si="24"/>
        <v>9785042286278</v>
      </c>
      <c r="D211" s="47" t="s">
        <v>30</v>
      </c>
      <c r="E211" s="48" t="s">
        <v>1168</v>
      </c>
      <c r="F211" s="49" t="s">
        <v>28</v>
      </c>
      <c r="G211" s="50">
        <v>128</v>
      </c>
      <c r="H211" s="47" t="s">
        <v>1169</v>
      </c>
      <c r="I211" s="123" t="s">
        <v>1170</v>
      </c>
      <c r="J211" s="47" t="s">
        <v>1171</v>
      </c>
      <c r="K211" s="51">
        <v>2026</v>
      </c>
      <c r="L211" s="47" t="s">
        <v>25</v>
      </c>
      <c r="M211" s="47" t="s">
        <v>1172</v>
      </c>
      <c r="N211" s="47" t="s">
        <v>1173</v>
      </c>
      <c r="O211" s="123" t="s">
        <v>1174</v>
      </c>
      <c r="P211" s="47" t="s">
        <v>1175</v>
      </c>
      <c r="Q211" s="81">
        <f t="shared" si="25"/>
        <v>51.8</v>
      </c>
      <c r="R211" s="1"/>
      <c r="S211" s="74" t="str">
        <f t="shared" si="26"/>
        <v/>
      </c>
      <c r="T211" s="52" t="str">
        <f t="shared" si="27"/>
        <v>Image</v>
      </c>
      <c r="U211" s="103">
        <v>9785042286278</v>
      </c>
      <c r="V211" s="112" t="s">
        <v>1176</v>
      </c>
      <c r="W211" s="105">
        <v>51.8</v>
      </c>
      <c r="X211" s="103">
        <v>335</v>
      </c>
      <c r="AC211" s="152"/>
    </row>
    <row r="212" spans="1:29" customFormat="1">
      <c r="A212" s="45">
        <v>32</v>
      </c>
      <c r="B212" s="83"/>
      <c r="C212" s="46">
        <f t="shared" si="24"/>
        <v>9785042389559</v>
      </c>
      <c r="D212" s="47" t="s">
        <v>30</v>
      </c>
      <c r="E212" s="48" t="s">
        <v>1168</v>
      </c>
      <c r="F212" s="49" t="s">
        <v>28</v>
      </c>
      <c r="G212" s="50">
        <v>144</v>
      </c>
      <c r="H212" s="47" t="s">
        <v>1177</v>
      </c>
      <c r="I212" s="123" t="s">
        <v>1178</v>
      </c>
      <c r="J212" s="47" t="s">
        <v>1179</v>
      </c>
      <c r="K212" s="51">
        <v>2026</v>
      </c>
      <c r="L212" s="47" t="s">
        <v>729</v>
      </c>
      <c r="M212" s="47" t="s">
        <v>1180</v>
      </c>
      <c r="N212" s="47" t="s">
        <v>1181</v>
      </c>
      <c r="O212" s="123" t="s">
        <v>1182</v>
      </c>
      <c r="P212" s="47" t="s">
        <v>1183</v>
      </c>
      <c r="Q212" s="81">
        <f t="shared" si="25"/>
        <v>65.7</v>
      </c>
      <c r="R212" s="1"/>
      <c r="S212" s="74" t="str">
        <f t="shared" si="26"/>
        <v/>
      </c>
      <c r="T212" s="52" t="str">
        <f t="shared" si="27"/>
        <v>Image</v>
      </c>
      <c r="U212" s="103">
        <v>9785042389559</v>
      </c>
      <c r="V212" s="112" t="s">
        <v>1184</v>
      </c>
      <c r="W212" s="125">
        <v>65.7</v>
      </c>
      <c r="X212" s="103">
        <v>590</v>
      </c>
      <c r="AC212" s="152"/>
    </row>
    <row r="213" spans="1:29" customFormat="1">
      <c r="A213" s="45">
        <v>33</v>
      </c>
      <c r="B213" s="83"/>
      <c r="C213" s="46">
        <f t="shared" si="24"/>
        <v>9785171856359</v>
      </c>
      <c r="D213" s="47" t="s">
        <v>30</v>
      </c>
      <c r="E213" s="48" t="s">
        <v>1168</v>
      </c>
      <c r="F213" s="49" t="s">
        <v>28</v>
      </c>
      <c r="G213" s="50">
        <v>192</v>
      </c>
      <c r="H213" s="47" t="s">
        <v>1185</v>
      </c>
      <c r="I213" s="123" t="s">
        <v>1186</v>
      </c>
      <c r="J213" s="47" t="s">
        <v>1187</v>
      </c>
      <c r="K213" s="51">
        <v>2026</v>
      </c>
      <c r="L213" s="47" t="s">
        <v>24</v>
      </c>
      <c r="M213" s="47" t="s">
        <v>1188</v>
      </c>
      <c r="N213" s="47" t="s">
        <v>1189</v>
      </c>
      <c r="O213" s="123" t="s">
        <v>1190</v>
      </c>
      <c r="P213" s="47" t="s">
        <v>1191</v>
      </c>
      <c r="Q213" s="81">
        <f t="shared" si="25"/>
        <v>64.8</v>
      </c>
      <c r="R213" s="1"/>
      <c r="S213" s="74" t="str">
        <f t="shared" si="26"/>
        <v/>
      </c>
      <c r="T213" s="52" t="str">
        <f t="shared" si="27"/>
        <v>Image</v>
      </c>
      <c r="U213" s="103">
        <v>9785171856359</v>
      </c>
      <c r="V213" s="112" t="s">
        <v>1192</v>
      </c>
      <c r="W213" s="105">
        <v>64.8</v>
      </c>
      <c r="X213" s="103">
        <v>530</v>
      </c>
      <c r="AC213" s="152"/>
    </row>
    <row r="214" spans="1:29" customFormat="1">
      <c r="A214" s="45">
        <v>34</v>
      </c>
      <c r="B214" s="83"/>
      <c r="C214" s="46">
        <f t="shared" si="24"/>
        <v>9785171666552</v>
      </c>
      <c r="D214" s="47" t="s">
        <v>30</v>
      </c>
      <c r="E214" s="48" t="s">
        <v>1168</v>
      </c>
      <c r="F214" s="49" t="s">
        <v>28</v>
      </c>
      <c r="G214" s="50">
        <v>127</v>
      </c>
      <c r="H214" s="47" t="s">
        <v>1193</v>
      </c>
      <c r="I214" s="123" t="s">
        <v>1194</v>
      </c>
      <c r="J214" s="47" t="s">
        <v>1195</v>
      </c>
      <c r="K214" s="51">
        <v>2026</v>
      </c>
      <c r="L214" s="47" t="s">
        <v>24</v>
      </c>
      <c r="M214" s="47" t="s">
        <v>1196</v>
      </c>
      <c r="N214" s="47" t="s">
        <v>1197</v>
      </c>
      <c r="O214" s="123" t="s">
        <v>1198</v>
      </c>
      <c r="P214" s="47" t="s">
        <v>1199</v>
      </c>
      <c r="Q214" s="81">
        <f t="shared" si="25"/>
        <v>55.5</v>
      </c>
      <c r="R214" s="1"/>
      <c r="S214" s="74" t="str">
        <f t="shared" si="26"/>
        <v/>
      </c>
      <c r="T214" s="52" t="str">
        <f t="shared" si="27"/>
        <v>Image</v>
      </c>
      <c r="U214" s="103">
        <v>9785171666552</v>
      </c>
      <c r="V214" s="112" t="s">
        <v>1200</v>
      </c>
      <c r="W214" s="105">
        <v>55.5</v>
      </c>
      <c r="X214" s="103">
        <v>402</v>
      </c>
      <c r="AC214" s="152"/>
    </row>
    <row r="215" spans="1:29" customFormat="1">
      <c r="A215" s="45">
        <v>35</v>
      </c>
      <c r="B215" s="83"/>
      <c r="C215" s="46">
        <f t="shared" si="24"/>
        <v>9785002237487</v>
      </c>
      <c r="D215" s="47" t="s">
        <v>30</v>
      </c>
      <c r="E215" s="48" t="s">
        <v>1168</v>
      </c>
      <c r="F215" s="49" t="s">
        <v>28</v>
      </c>
      <c r="G215" s="50">
        <v>288</v>
      </c>
      <c r="H215" s="47" t="s">
        <v>1201</v>
      </c>
      <c r="I215" s="123" t="s">
        <v>1202</v>
      </c>
      <c r="J215" s="47" t="s">
        <v>1203</v>
      </c>
      <c r="K215" s="51">
        <v>2026</v>
      </c>
      <c r="L215" s="47" t="s">
        <v>1204</v>
      </c>
      <c r="M215" s="47"/>
      <c r="N215" s="47" t="s">
        <v>1205</v>
      </c>
      <c r="O215" s="123" t="s">
        <v>1206</v>
      </c>
      <c r="P215" s="47" t="s">
        <v>1207</v>
      </c>
      <c r="Q215" s="81">
        <f t="shared" si="25"/>
        <v>63.1</v>
      </c>
      <c r="R215" s="1"/>
      <c r="S215" s="74" t="str">
        <f t="shared" si="26"/>
        <v/>
      </c>
      <c r="T215" s="52" t="str">
        <f t="shared" si="27"/>
        <v>Image</v>
      </c>
      <c r="U215" s="103">
        <v>9785002237487</v>
      </c>
      <c r="V215" s="112" t="s">
        <v>1208</v>
      </c>
      <c r="W215" s="105">
        <v>63.1</v>
      </c>
      <c r="X215" s="103">
        <v>452</v>
      </c>
      <c r="AC215" s="152"/>
    </row>
    <row r="216" spans="1:29" customFormat="1">
      <c r="A216" s="45">
        <v>36</v>
      </c>
      <c r="B216" s="83"/>
      <c r="C216" s="46">
        <f t="shared" si="24"/>
        <v>9785042317781</v>
      </c>
      <c r="D216" s="47" t="s">
        <v>30</v>
      </c>
      <c r="E216" s="48" t="s">
        <v>1209</v>
      </c>
      <c r="F216" s="49" t="s">
        <v>28</v>
      </c>
      <c r="G216" s="50">
        <v>352</v>
      </c>
      <c r="H216" s="47" t="s">
        <v>1210</v>
      </c>
      <c r="I216" s="123" t="s">
        <v>1211</v>
      </c>
      <c r="J216" s="47" t="s">
        <v>1212</v>
      </c>
      <c r="K216" s="51">
        <v>2026</v>
      </c>
      <c r="L216" s="47" t="s">
        <v>729</v>
      </c>
      <c r="M216" s="47" t="s">
        <v>1213</v>
      </c>
      <c r="N216" s="47" t="s">
        <v>1214</v>
      </c>
      <c r="O216" s="123" t="s">
        <v>1215</v>
      </c>
      <c r="P216" s="47" t="s">
        <v>1216</v>
      </c>
      <c r="Q216" s="81">
        <f t="shared" si="25"/>
        <v>67.099999999999994</v>
      </c>
      <c r="R216" s="1"/>
      <c r="S216" s="74" t="str">
        <f t="shared" si="26"/>
        <v/>
      </c>
      <c r="T216" s="52" t="str">
        <f t="shared" si="27"/>
        <v>Image</v>
      </c>
      <c r="U216" s="103">
        <v>9785042317781</v>
      </c>
      <c r="V216" s="112" t="s">
        <v>1217</v>
      </c>
      <c r="W216" s="105">
        <v>67.099999999999994</v>
      </c>
      <c r="X216" s="103">
        <v>534</v>
      </c>
      <c r="AC216" s="152"/>
    </row>
    <row r="217" spans="1:29" customFormat="1">
      <c r="A217" s="45">
        <v>37</v>
      </c>
      <c r="B217" s="83"/>
      <c r="C217" s="46">
        <f t="shared" si="24"/>
        <v>9785171792619</v>
      </c>
      <c r="D217" s="47" t="s">
        <v>30</v>
      </c>
      <c r="E217" s="48" t="s">
        <v>1209</v>
      </c>
      <c r="F217" s="49" t="s">
        <v>28</v>
      </c>
      <c r="G217" s="50">
        <v>272</v>
      </c>
      <c r="H217" s="47" t="s">
        <v>1218</v>
      </c>
      <c r="I217" s="123" t="s">
        <v>1219</v>
      </c>
      <c r="J217" s="47" t="s">
        <v>1220</v>
      </c>
      <c r="K217" s="51">
        <v>2026</v>
      </c>
      <c r="L217" s="47" t="s">
        <v>24</v>
      </c>
      <c r="M217" s="47" t="s">
        <v>1221</v>
      </c>
      <c r="N217" s="47" t="s">
        <v>1222</v>
      </c>
      <c r="O217" s="123" t="s">
        <v>1223</v>
      </c>
      <c r="P217" s="47" t="s">
        <v>1224</v>
      </c>
      <c r="Q217" s="81">
        <f t="shared" si="25"/>
        <v>49.7</v>
      </c>
      <c r="R217" s="1"/>
      <c r="S217" s="74" t="str">
        <f t="shared" si="26"/>
        <v/>
      </c>
      <c r="T217" s="52" t="str">
        <f t="shared" si="27"/>
        <v>Image</v>
      </c>
      <c r="U217" s="103">
        <v>9785171792619</v>
      </c>
      <c r="V217" s="112" t="s">
        <v>1225</v>
      </c>
      <c r="W217" s="105">
        <v>49.7</v>
      </c>
      <c r="X217" s="103">
        <v>363</v>
      </c>
      <c r="AC217" s="152"/>
    </row>
    <row r="218" spans="1:29" customFormat="1">
      <c r="A218" s="45">
        <v>38</v>
      </c>
      <c r="B218" s="83"/>
      <c r="C218" s="46">
        <f t="shared" si="24"/>
        <v>9785042341069</v>
      </c>
      <c r="D218" s="47" t="s">
        <v>30</v>
      </c>
      <c r="E218" s="48" t="s">
        <v>1209</v>
      </c>
      <c r="F218" s="49" t="s">
        <v>28</v>
      </c>
      <c r="G218" s="50">
        <v>256</v>
      </c>
      <c r="H218" s="47" t="s">
        <v>1226</v>
      </c>
      <c r="I218" s="123" t="s">
        <v>1227</v>
      </c>
      <c r="J218" s="47" t="s">
        <v>1228</v>
      </c>
      <c r="K218" s="51">
        <v>2026</v>
      </c>
      <c r="L218" s="47" t="s">
        <v>25</v>
      </c>
      <c r="M218" s="47" t="s">
        <v>1229</v>
      </c>
      <c r="N218" s="47" t="s">
        <v>1230</v>
      </c>
      <c r="O218" s="123" t="s">
        <v>1231</v>
      </c>
      <c r="P218" s="47" t="s">
        <v>1232</v>
      </c>
      <c r="Q218" s="81">
        <f t="shared" si="25"/>
        <v>40.299999999999997</v>
      </c>
      <c r="R218" s="1"/>
      <c r="S218" s="74" t="str">
        <f t="shared" si="26"/>
        <v/>
      </c>
      <c r="T218" s="52" t="str">
        <f t="shared" si="27"/>
        <v>Image</v>
      </c>
      <c r="U218" s="103">
        <v>9785042341069</v>
      </c>
      <c r="V218" s="112" t="s">
        <v>1233</v>
      </c>
      <c r="W218" s="105">
        <v>40.299999999999997</v>
      </c>
      <c r="X218" s="103">
        <v>295</v>
      </c>
      <c r="AC218" s="152"/>
    </row>
    <row r="219" spans="1:29" customFormat="1">
      <c r="A219" s="45">
        <v>39</v>
      </c>
      <c r="B219" s="83"/>
      <c r="C219" s="46">
        <f t="shared" si="24"/>
        <v>9785171846640</v>
      </c>
      <c r="D219" s="47" t="s">
        <v>30</v>
      </c>
      <c r="E219" s="48" t="s">
        <v>1209</v>
      </c>
      <c r="F219" s="49" t="s">
        <v>28</v>
      </c>
      <c r="G219" s="50">
        <v>208</v>
      </c>
      <c r="H219" s="47" t="s">
        <v>1234</v>
      </c>
      <c r="I219" s="123" t="s">
        <v>1235</v>
      </c>
      <c r="J219" s="47" t="s">
        <v>1236</v>
      </c>
      <c r="K219" s="51">
        <v>2026</v>
      </c>
      <c r="L219" s="47" t="s">
        <v>24</v>
      </c>
      <c r="M219" s="47" t="s">
        <v>1237</v>
      </c>
      <c r="N219" s="47" t="s">
        <v>1238</v>
      </c>
      <c r="O219" s="123" t="s">
        <v>1239</v>
      </c>
      <c r="P219" s="47" t="s">
        <v>1240</v>
      </c>
      <c r="Q219" s="81">
        <f t="shared" si="25"/>
        <v>48.7</v>
      </c>
      <c r="R219" s="1"/>
      <c r="S219" s="74" t="str">
        <f t="shared" si="26"/>
        <v/>
      </c>
      <c r="T219" s="52" t="str">
        <f t="shared" si="27"/>
        <v>Image</v>
      </c>
      <c r="U219" s="103">
        <v>9785171846640</v>
      </c>
      <c r="V219" s="112" t="s">
        <v>1241</v>
      </c>
      <c r="W219" s="105">
        <v>48.7</v>
      </c>
      <c r="X219" s="103">
        <v>405</v>
      </c>
      <c r="AC219" s="152"/>
    </row>
    <row r="220" spans="1:29" customFormat="1">
      <c r="A220" s="45">
        <v>40</v>
      </c>
      <c r="B220" s="83"/>
      <c r="C220" s="46">
        <f t="shared" si="24"/>
        <v>9785041858087</v>
      </c>
      <c r="D220" s="47" t="s">
        <v>30</v>
      </c>
      <c r="E220" s="48" t="s">
        <v>1209</v>
      </c>
      <c r="F220" s="49" t="s">
        <v>28</v>
      </c>
      <c r="G220" s="50">
        <v>208</v>
      </c>
      <c r="H220" s="47" t="s">
        <v>1242</v>
      </c>
      <c r="I220" s="123" t="s">
        <v>1243</v>
      </c>
      <c r="J220" s="47" t="s">
        <v>1244</v>
      </c>
      <c r="K220" s="51">
        <v>2026</v>
      </c>
      <c r="L220" s="47" t="s">
        <v>729</v>
      </c>
      <c r="M220" s="47" t="s">
        <v>1245</v>
      </c>
      <c r="N220" s="47" t="s">
        <v>1246</v>
      </c>
      <c r="O220" s="123" t="s">
        <v>1247</v>
      </c>
      <c r="P220" s="47" t="s">
        <v>1248</v>
      </c>
      <c r="Q220" s="81">
        <f t="shared" si="25"/>
        <v>59.4</v>
      </c>
      <c r="R220" s="1"/>
      <c r="S220" s="74" t="str">
        <f t="shared" si="26"/>
        <v/>
      </c>
      <c r="T220" s="52" t="str">
        <f t="shared" si="27"/>
        <v>Image</v>
      </c>
      <c r="U220" s="103">
        <v>9785041858087</v>
      </c>
      <c r="V220" s="112" t="s">
        <v>1249</v>
      </c>
      <c r="W220" s="105">
        <v>59.4</v>
      </c>
      <c r="X220" s="103">
        <v>410</v>
      </c>
      <c r="AC220" s="152"/>
    </row>
    <row r="221" spans="1:29" customFormat="1">
      <c r="A221" s="45">
        <v>41</v>
      </c>
      <c r="B221" s="83"/>
      <c r="C221" s="46">
        <f t="shared" si="24"/>
        <v>9785171731304</v>
      </c>
      <c r="D221" s="47" t="s">
        <v>30</v>
      </c>
      <c r="E221" s="48" t="s">
        <v>1209</v>
      </c>
      <c r="F221" s="49" t="s">
        <v>28</v>
      </c>
      <c r="G221" s="50">
        <v>480</v>
      </c>
      <c r="H221" s="47" t="s">
        <v>1250</v>
      </c>
      <c r="I221" s="123" t="s">
        <v>1251</v>
      </c>
      <c r="J221" s="47" t="s">
        <v>1252</v>
      </c>
      <c r="K221" s="51">
        <v>2026</v>
      </c>
      <c r="L221" s="47" t="s">
        <v>24</v>
      </c>
      <c r="M221" s="47" t="s">
        <v>1237</v>
      </c>
      <c r="N221" s="47" t="s">
        <v>1253</v>
      </c>
      <c r="O221" s="123" t="s">
        <v>1254</v>
      </c>
      <c r="P221" s="47" t="s">
        <v>1255</v>
      </c>
      <c r="Q221" s="81">
        <f t="shared" si="25"/>
        <v>61.2</v>
      </c>
      <c r="R221" s="1"/>
      <c r="S221" s="74" t="str">
        <f t="shared" si="26"/>
        <v/>
      </c>
      <c r="T221" s="52" t="str">
        <f t="shared" si="27"/>
        <v>Image</v>
      </c>
      <c r="U221" s="103">
        <v>9785171731304</v>
      </c>
      <c r="V221" s="112" t="s">
        <v>1256</v>
      </c>
      <c r="W221" s="125">
        <v>61.2</v>
      </c>
      <c r="X221" s="103">
        <v>624</v>
      </c>
      <c r="AC221" s="152"/>
    </row>
    <row r="222" spans="1:29" customFormat="1">
      <c r="A222" s="45">
        <v>42</v>
      </c>
      <c r="B222" s="83"/>
      <c r="C222" s="46">
        <f t="shared" si="24"/>
        <v>9785002693733</v>
      </c>
      <c r="D222" s="47" t="s">
        <v>30</v>
      </c>
      <c r="E222" s="48" t="s">
        <v>1209</v>
      </c>
      <c r="F222" s="49" t="s">
        <v>28</v>
      </c>
      <c r="G222" s="50">
        <v>256</v>
      </c>
      <c r="H222" s="47" t="s">
        <v>1257</v>
      </c>
      <c r="I222" s="123" t="s">
        <v>1258</v>
      </c>
      <c r="J222" s="47" t="s">
        <v>1259</v>
      </c>
      <c r="K222" s="51">
        <v>2026</v>
      </c>
      <c r="L222" s="47" t="s">
        <v>943</v>
      </c>
      <c r="M222" s="47" t="s">
        <v>1023</v>
      </c>
      <c r="N222" s="47" t="s">
        <v>1260</v>
      </c>
      <c r="O222" s="123" t="s">
        <v>1261</v>
      </c>
      <c r="P222" s="47" t="s">
        <v>1262</v>
      </c>
      <c r="Q222" s="81">
        <f t="shared" si="25"/>
        <v>55.3</v>
      </c>
      <c r="R222" s="1"/>
      <c r="S222" s="74" t="str">
        <f t="shared" si="26"/>
        <v/>
      </c>
      <c r="T222" s="52" t="str">
        <f t="shared" si="27"/>
        <v>Image</v>
      </c>
      <c r="U222" s="103">
        <v>9785002693733</v>
      </c>
      <c r="V222" s="112" t="s">
        <v>1263</v>
      </c>
      <c r="W222" s="105">
        <v>55.3</v>
      </c>
      <c r="X222" s="103">
        <v>324</v>
      </c>
      <c r="AC222" s="152"/>
    </row>
    <row r="223" spans="1:29" customFormat="1">
      <c r="A223" s="45">
        <v>43</v>
      </c>
      <c r="B223" s="83"/>
      <c r="C223" s="46">
        <f t="shared" si="24"/>
        <v>9785006304468</v>
      </c>
      <c r="D223" s="47" t="s">
        <v>30</v>
      </c>
      <c r="E223" s="48" t="s">
        <v>1209</v>
      </c>
      <c r="F223" s="49" t="s">
        <v>28</v>
      </c>
      <c r="G223" s="50">
        <v>288</v>
      </c>
      <c r="H223" s="47" t="s">
        <v>1264</v>
      </c>
      <c r="I223" s="123" t="s">
        <v>1265</v>
      </c>
      <c r="J223" s="47" t="s">
        <v>1266</v>
      </c>
      <c r="K223" s="51">
        <v>2026</v>
      </c>
      <c r="L223" s="47" t="s">
        <v>99</v>
      </c>
      <c r="M223" s="47"/>
      <c r="N223" s="47" t="s">
        <v>1267</v>
      </c>
      <c r="O223" s="123" t="s">
        <v>1268</v>
      </c>
      <c r="P223" s="47" t="s">
        <v>1269</v>
      </c>
      <c r="Q223" s="81">
        <f t="shared" si="25"/>
        <v>53.3</v>
      </c>
      <c r="R223" s="1"/>
      <c r="S223" s="74" t="str">
        <f t="shared" si="26"/>
        <v/>
      </c>
      <c r="T223" s="52" t="str">
        <f t="shared" si="27"/>
        <v>Image</v>
      </c>
      <c r="U223" s="103">
        <v>9785006304468</v>
      </c>
      <c r="V223" s="112" t="s">
        <v>1270</v>
      </c>
      <c r="W223" s="105">
        <v>53.3</v>
      </c>
      <c r="X223" s="103">
        <v>450</v>
      </c>
      <c r="AC223" s="152"/>
    </row>
    <row r="224" spans="1:29" customFormat="1">
      <c r="A224" s="45">
        <v>44</v>
      </c>
      <c r="B224" s="83"/>
      <c r="C224" s="46">
        <f t="shared" si="24"/>
        <v>9785002692613</v>
      </c>
      <c r="D224" s="47" t="s">
        <v>30</v>
      </c>
      <c r="E224" s="48" t="s">
        <v>1271</v>
      </c>
      <c r="F224" s="49" t="s">
        <v>28</v>
      </c>
      <c r="G224" s="50">
        <v>384</v>
      </c>
      <c r="H224" s="47" t="s">
        <v>1272</v>
      </c>
      <c r="I224" s="123" t="s">
        <v>1273</v>
      </c>
      <c r="J224" s="47" t="s">
        <v>1274</v>
      </c>
      <c r="K224" s="51">
        <v>2026</v>
      </c>
      <c r="L224" s="47" t="s">
        <v>943</v>
      </c>
      <c r="M224" s="47" t="s">
        <v>1275</v>
      </c>
      <c r="N224" s="47" t="s">
        <v>1276</v>
      </c>
      <c r="O224" s="123" t="s">
        <v>1277</v>
      </c>
      <c r="P224" s="47" t="s">
        <v>1278</v>
      </c>
      <c r="Q224" s="81">
        <f t="shared" si="25"/>
        <v>60.3</v>
      </c>
      <c r="R224" s="1"/>
      <c r="S224" s="74" t="str">
        <f t="shared" si="26"/>
        <v/>
      </c>
      <c r="T224" s="52" t="str">
        <f t="shared" si="27"/>
        <v>Image</v>
      </c>
      <c r="U224" s="103">
        <v>9785002692613</v>
      </c>
      <c r="V224" s="112" t="s">
        <v>1279</v>
      </c>
      <c r="W224" s="125">
        <v>60.3</v>
      </c>
      <c r="X224" s="103">
        <v>433</v>
      </c>
      <c r="AC224" s="152"/>
    </row>
    <row r="225" spans="1:29" customFormat="1">
      <c r="A225" s="45">
        <v>45</v>
      </c>
      <c r="B225" s="83"/>
      <c r="C225" s="46">
        <f t="shared" si="24"/>
        <v>9785002694747</v>
      </c>
      <c r="D225" s="47" t="s">
        <v>30</v>
      </c>
      <c r="E225" s="48" t="s">
        <v>1271</v>
      </c>
      <c r="F225" s="49" t="s">
        <v>28</v>
      </c>
      <c r="G225" s="50">
        <v>240</v>
      </c>
      <c r="H225" s="47" t="s">
        <v>1280</v>
      </c>
      <c r="I225" s="123" t="s">
        <v>1281</v>
      </c>
      <c r="J225" s="47" t="s">
        <v>1282</v>
      </c>
      <c r="K225" s="51">
        <v>2026</v>
      </c>
      <c r="L225" s="47" t="s">
        <v>943</v>
      </c>
      <c r="M225" s="47" t="s">
        <v>1283</v>
      </c>
      <c r="N225" s="47" t="s">
        <v>1284</v>
      </c>
      <c r="O225" s="123" t="s">
        <v>1285</v>
      </c>
      <c r="P225" s="47" t="s">
        <v>1286</v>
      </c>
      <c r="Q225" s="81">
        <f t="shared" si="25"/>
        <v>57.5</v>
      </c>
      <c r="R225" s="1"/>
      <c r="S225" s="74" t="str">
        <f t="shared" si="26"/>
        <v/>
      </c>
      <c r="T225" s="52" t="str">
        <f t="shared" si="27"/>
        <v>Image</v>
      </c>
      <c r="U225" s="103">
        <v>9785002694747</v>
      </c>
      <c r="V225" s="112" t="s">
        <v>1287</v>
      </c>
      <c r="W225" s="105">
        <v>57.5</v>
      </c>
      <c r="X225" s="103">
        <v>357</v>
      </c>
      <c r="AC225" s="152"/>
    </row>
    <row r="226" spans="1:29" customFormat="1">
      <c r="A226" s="45">
        <v>46</v>
      </c>
      <c r="B226" s="83"/>
      <c r="C226" s="46">
        <f t="shared" si="24"/>
        <v>9785002695140</v>
      </c>
      <c r="D226" s="47" t="s">
        <v>30</v>
      </c>
      <c r="E226" s="48" t="s">
        <v>1271</v>
      </c>
      <c r="F226" s="49" t="s">
        <v>28</v>
      </c>
      <c r="G226" s="50">
        <v>266</v>
      </c>
      <c r="H226" s="47" t="s">
        <v>1288</v>
      </c>
      <c r="I226" s="123" t="s">
        <v>1289</v>
      </c>
      <c r="J226" s="47" t="s">
        <v>1290</v>
      </c>
      <c r="K226" s="51">
        <v>2026</v>
      </c>
      <c r="L226" s="47" t="s">
        <v>943</v>
      </c>
      <c r="M226" s="47" t="s">
        <v>1283</v>
      </c>
      <c r="N226" s="47" t="s">
        <v>1291</v>
      </c>
      <c r="O226" s="123" t="s">
        <v>1292</v>
      </c>
      <c r="P226" s="47" t="s">
        <v>1293</v>
      </c>
      <c r="Q226" s="81">
        <f t="shared" si="25"/>
        <v>57.1</v>
      </c>
      <c r="R226" s="1"/>
      <c r="S226" s="74" t="str">
        <f t="shared" si="26"/>
        <v/>
      </c>
      <c r="T226" s="52" t="str">
        <f t="shared" si="27"/>
        <v>Image</v>
      </c>
      <c r="U226" s="103">
        <v>9785002695140</v>
      </c>
      <c r="V226" s="112" t="s">
        <v>1294</v>
      </c>
      <c r="W226" s="105">
        <v>57.1</v>
      </c>
      <c r="X226" s="103">
        <v>340</v>
      </c>
      <c r="AC226" s="152"/>
    </row>
    <row r="227" spans="1:29" customFormat="1">
      <c r="A227" s="45">
        <v>47</v>
      </c>
      <c r="B227" s="83"/>
      <c r="C227" s="46">
        <f t="shared" si="24"/>
        <v>9785002694945</v>
      </c>
      <c r="D227" s="47" t="s">
        <v>30</v>
      </c>
      <c r="E227" s="48" t="s">
        <v>1271</v>
      </c>
      <c r="F227" s="49" t="s">
        <v>28</v>
      </c>
      <c r="G227" s="50">
        <v>368</v>
      </c>
      <c r="H227" s="47" t="s">
        <v>1295</v>
      </c>
      <c r="I227" s="123" t="s">
        <v>1296</v>
      </c>
      <c r="J227" s="47" t="s">
        <v>1297</v>
      </c>
      <c r="K227" s="51">
        <v>2026</v>
      </c>
      <c r="L227" s="47" t="s">
        <v>943</v>
      </c>
      <c r="M227" s="47" t="s">
        <v>991</v>
      </c>
      <c r="N227" s="47" t="s">
        <v>1298</v>
      </c>
      <c r="O227" s="123" t="s">
        <v>1299</v>
      </c>
      <c r="P227" s="47" t="s">
        <v>1300</v>
      </c>
      <c r="Q227" s="81">
        <f t="shared" si="25"/>
        <v>69.400000000000006</v>
      </c>
      <c r="R227" s="1"/>
      <c r="S227" s="74" t="str">
        <f t="shared" si="26"/>
        <v/>
      </c>
      <c r="T227" s="52" t="str">
        <f t="shared" si="27"/>
        <v>Image</v>
      </c>
      <c r="U227" s="103">
        <v>9785002694945</v>
      </c>
      <c r="V227" s="112" t="s">
        <v>1301</v>
      </c>
      <c r="W227" s="105">
        <v>69.400000000000006</v>
      </c>
      <c r="X227" s="103">
        <v>420</v>
      </c>
      <c r="AC227" s="152"/>
    </row>
    <row r="228" spans="1:29" customFormat="1">
      <c r="A228" s="45">
        <v>48</v>
      </c>
      <c r="B228" s="83"/>
      <c r="C228" s="46">
        <f t="shared" si="24"/>
        <v>9785002695485</v>
      </c>
      <c r="D228" s="47" t="s">
        <v>30</v>
      </c>
      <c r="E228" s="48" t="s">
        <v>1271</v>
      </c>
      <c r="F228" s="49" t="s">
        <v>28</v>
      </c>
      <c r="G228" s="50">
        <v>274</v>
      </c>
      <c r="H228" s="47" t="s">
        <v>1302</v>
      </c>
      <c r="I228" s="123" t="s">
        <v>1303</v>
      </c>
      <c r="J228" s="47" t="s">
        <v>1304</v>
      </c>
      <c r="K228" s="51">
        <v>2026</v>
      </c>
      <c r="L228" s="47" t="s">
        <v>943</v>
      </c>
      <c r="M228" s="47" t="s">
        <v>1275</v>
      </c>
      <c r="N228" s="47" t="s">
        <v>1305</v>
      </c>
      <c r="O228" s="123" t="s">
        <v>1306</v>
      </c>
      <c r="P228" s="47" t="s">
        <v>1307</v>
      </c>
      <c r="Q228" s="81">
        <f t="shared" si="25"/>
        <v>57.6</v>
      </c>
      <c r="R228" s="1"/>
      <c r="S228" s="74" t="str">
        <f t="shared" si="26"/>
        <v/>
      </c>
      <c r="T228" s="52" t="str">
        <f t="shared" si="27"/>
        <v>Image</v>
      </c>
      <c r="U228" s="103">
        <v>9785002695485</v>
      </c>
      <c r="V228" s="112" t="s">
        <v>1308</v>
      </c>
      <c r="W228" s="105">
        <v>57.6</v>
      </c>
      <c r="X228" s="103">
        <v>340</v>
      </c>
      <c r="AC228" s="152"/>
    </row>
    <row r="229" spans="1:29" customFormat="1">
      <c r="A229" s="45">
        <v>49</v>
      </c>
      <c r="B229" s="83"/>
      <c r="C229" s="46">
        <f t="shared" si="24"/>
        <v>9785002696024</v>
      </c>
      <c r="D229" s="47" t="s">
        <v>30</v>
      </c>
      <c r="E229" s="48" t="s">
        <v>1271</v>
      </c>
      <c r="F229" s="49" t="s">
        <v>28</v>
      </c>
      <c r="G229" s="50">
        <v>224</v>
      </c>
      <c r="H229" s="47" t="s">
        <v>1309</v>
      </c>
      <c r="I229" s="123" t="s">
        <v>1310</v>
      </c>
      <c r="J229" s="47" t="s">
        <v>1311</v>
      </c>
      <c r="K229" s="51">
        <v>2026</v>
      </c>
      <c r="L229" s="47" t="s">
        <v>943</v>
      </c>
      <c r="M229" s="47" t="s">
        <v>1275</v>
      </c>
      <c r="N229" s="47" t="s">
        <v>1312</v>
      </c>
      <c r="O229" s="123" t="s">
        <v>1313</v>
      </c>
      <c r="P229" s="47" t="s">
        <v>1314</v>
      </c>
      <c r="Q229" s="81">
        <f t="shared" si="25"/>
        <v>55.5</v>
      </c>
      <c r="R229" s="1"/>
      <c r="S229" s="74" t="str">
        <f t="shared" si="26"/>
        <v/>
      </c>
      <c r="T229" s="52" t="str">
        <f t="shared" si="27"/>
        <v>Image</v>
      </c>
      <c r="U229" s="103">
        <v>9785002696024</v>
      </c>
      <c r="V229" s="112" t="s">
        <v>1315</v>
      </c>
      <c r="W229" s="105">
        <v>55.5</v>
      </c>
      <c r="X229" s="103">
        <v>341</v>
      </c>
      <c r="AC229" s="152"/>
    </row>
    <row r="230" spans="1:29" customFormat="1">
      <c r="A230" s="45">
        <v>50</v>
      </c>
      <c r="B230" s="83"/>
      <c r="C230" s="46">
        <f t="shared" si="24"/>
        <v>9785002695256</v>
      </c>
      <c r="D230" s="47" t="s">
        <v>30</v>
      </c>
      <c r="E230" s="48" t="s">
        <v>1271</v>
      </c>
      <c r="F230" s="49" t="s">
        <v>28</v>
      </c>
      <c r="G230" s="50">
        <v>300</v>
      </c>
      <c r="H230" s="47" t="s">
        <v>1316</v>
      </c>
      <c r="I230" s="123" t="s">
        <v>1317</v>
      </c>
      <c r="J230" s="47" t="s">
        <v>1318</v>
      </c>
      <c r="K230" s="51">
        <v>2026</v>
      </c>
      <c r="L230" s="47" t="s">
        <v>943</v>
      </c>
      <c r="M230" s="47" t="s">
        <v>1283</v>
      </c>
      <c r="N230" s="47" t="s">
        <v>1319</v>
      </c>
      <c r="O230" s="123" t="s">
        <v>1320</v>
      </c>
      <c r="P230" s="47" t="s">
        <v>1321</v>
      </c>
      <c r="Q230" s="81">
        <f t="shared" si="25"/>
        <v>60.7</v>
      </c>
      <c r="R230" s="1"/>
      <c r="S230" s="74" t="str">
        <f t="shared" si="26"/>
        <v/>
      </c>
      <c r="T230" s="52" t="str">
        <f t="shared" si="27"/>
        <v>Image</v>
      </c>
      <c r="U230" s="103">
        <v>9785002695256</v>
      </c>
      <c r="V230" s="112" t="s">
        <v>1322</v>
      </c>
      <c r="W230" s="105">
        <v>60.7</v>
      </c>
      <c r="X230" s="103">
        <v>362</v>
      </c>
      <c r="AC230" s="152"/>
    </row>
    <row r="231" spans="1:29" customFormat="1">
      <c r="A231" s="45">
        <v>51</v>
      </c>
      <c r="B231" s="83"/>
      <c r="C231" s="46">
        <f t="shared" si="24"/>
        <v>9785006308336</v>
      </c>
      <c r="D231" s="47" t="s">
        <v>30</v>
      </c>
      <c r="E231" s="48" t="s">
        <v>1271</v>
      </c>
      <c r="F231" s="49" t="s">
        <v>28</v>
      </c>
      <c r="G231" s="50">
        <v>212</v>
      </c>
      <c r="H231" s="47" t="s">
        <v>1323</v>
      </c>
      <c r="I231" s="123" t="s">
        <v>1324</v>
      </c>
      <c r="J231" s="47" t="s">
        <v>1325</v>
      </c>
      <c r="K231" s="51">
        <v>2026</v>
      </c>
      <c r="L231" s="47" t="s">
        <v>99</v>
      </c>
      <c r="M231" s="47"/>
      <c r="N231" s="47" t="s">
        <v>1326</v>
      </c>
      <c r="O231" s="123" t="s">
        <v>1327</v>
      </c>
      <c r="P231" s="47" t="s">
        <v>1328</v>
      </c>
      <c r="Q231" s="81">
        <f t="shared" si="25"/>
        <v>63</v>
      </c>
      <c r="R231" s="1"/>
      <c r="S231" s="74" t="str">
        <f t="shared" si="26"/>
        <v/>
      </c>
      <c r="T231" s="52" t="str">
        <f t="shared" si="27"/>
        <v>Image</v>
      </c>
      <c r="U231" s="103">
        <v>9785006308336</v>
      </c>
      <c r="V231" s="112" t="s">
        <v>1329</v>
      </c>
      <c r="W231" s="105">
        <v>63</v>
      </c>
      <c r="X231" s="103">
        <v>450</v>
      </c>
      <c r="AC231" s="152"/>
    </row>
    <row r="232" spans="1:29" customFormat="1">
      <c r="A232" s="45">
        <v>52</v>
      </c>
      <c r="B232" s="83"/>
      <c r="C232" s="46">
        <f t="shared" si="24"/>
        <v>9785002694877</v>
      </c>
      <c r="D232" s="47" t="s">
        <v>30</v>
      </c>
      <c r="E232" s="48" t="s">
        <v>1271</v>
      </c>
      <c r="F232" s="49" t="s">
        <v>28</v>
      </c>
      <c r="G232" s="50">
        <v>224</v>
      </c>
      <c r="H232" s="47" t="s">
        <v>1330</v>
      </c>
      <c r="I232" s="123" t="s">
        <v>1331</v>
      </c>
      <c r="J232" s="47" t="s">
        <v>1332</v>
      </c>
      <c r="K232" s="51">
        <v>2026</v>
      </c>
      <c r="L232" s="47" t="s">
        <v>943</v>
      </c>
      <c r="M232" s="47" t="s">
        <v>1283</v>
      </c>
      <c r="N232" s="47" t="s">
        <v>1333</v>
      </c>
      <c r="O232" s="123" t="s">
        <v>1334</v>
      </c>
      <c r="P232" s="47" t="s">
        <v>1335</v>
      </c>
      <c r="Q232" s="81">
        <f t="shared" si="25"/>
        <v>55.5</v>
      </c>
      <c r="R232" s="1"/>
      <c r="S232" s="74" t="str">
        <f t="shared" si="26"/>
        <v/>
      </c>
      <c r="T232" s="52" t="str">
        <f t="shared" si="27"/>
        <v>Image</v>
      </c>
      <c r="U232" s="103">
        <v>9785002694877</v>
      </c>
      <c r="V232" s="112" t="s">
        <v>1336</v>
      </c>
      <c r="W232" s="105">
        <v>55.5</v>
      </c>
      <c r="X232" s="103">
        <v>341</v>
      </c>
      <c r="AC232" s="152"/>
    </row>
    <row r="233" spans="1:29" customFormat="1">
      <c r="A233" s="45">
        <v>53</v>
      </c>
      <c r="B233" s="83"/>
      <c r="C233" s="46">
        <f t="shared" si="24"/>
        <v>9785002695591</v>
      </c>
      <c r="D233" s="47" t="s">
        <v>30</v>
      </c>
      <c r="E233" s="48" t="s">
        <v>1271</v>
      </c>
      <c r="F233" s="49" t="s">
        <v>28</v>
      </c>
      <c r="G233" s="50">
        <v>270</v>
      </c>
      <c r="H233" s="47" t="s">
        <v>1337</v>
      </c>
      <c r="I233" s="123" t="s">
        <v>1338</v>
      </c>
      <c r="J233" s="47" t="s">
        <v>1339</v>
      </c>
      <c r="K233" s="51">
        <v>2026</v>
      </c>
      <c r="L233" s="47" t="s">
        <v>943</v>
      </c>
      <c r="M233" s="47" t="s">
        <v>1283</v>
      </c>
      <c r="N233" s="47" t="s">
        <v>1340</v>
      </c>
      <c r="O233" s="123" t="s">
        <v>1341</v>
      </c>
      <c r="P233" s="47" t="s">
        <v>1342</v>
      </c>
      <c r="Q233" s="81">
        <f t="shared" si="25"/>
        <v>56.9</v>
      </c>
      <c r="R233" s="1"/>
      <c r="S233" s="74" t="str">
        <f t="shared" si="26"/>
        <v/>
      </c>
      <c r="T233" s="52" t="str">
        <f t="shared" si="27"/>
        <v>Image</v>
      </c>
      <c r="U233" s="103">
        <v>9785002695591</v>
      </c>
      <c r="V233" s="112" t="s">
        <v>1343</v>
      </c>
      <c r="W233" s="105">
        <v>56.9</v>
      </c>
      <c r="X233" s="103">
        <v>336</v>
      </c>
      <c r="AC233" s="152"/>
    </row>
    <row r="234" spans="1:29" customFormat="1">
      <c r="A234" s="45">
        <v>54</v>
      </c>
      <c r="B234" s="83"/>
      <c r="C234" s="46">
        <f t="shared" si="24"/>
        <v>9785171849658</v>
      </c>
      <c r="D234" s="47" t="s">
        <v>30</v>
      </c>
      <c r="E234" s="48" t="s">
        <v>1344</v>
      </c>
      <c r="F234" s="49" t="s">
        <v>28</v>
      </c>
      <c r="G234" s="50">
        <v>320</v>
      </c>
      <c r="H234" s="47" t="s">
        <v>1345</v>
      </c>
      <c r="I234" s="123" t="s">
        <v>1346</v>
      </c>
      <c r="J234" s="47" t="s">
        <v>1347</v>
      </c>
      <c r="K234" s="51">
        <v>2026</v>
      </c>
      <c r="L234" s="47" t="s">
        <v>24</v>
      </c>
      <c r="M234" s="47" t="s">
        <v>1348</v>
      </c>
      <c r="N234" s="47" t="s">
        <v>1349</v>
      </c>
      <c r="O234" s="123" t="s">
        <v>1350</v>
      </c>
      <c r="P234" s="47" t="s">
        <v>1351</v>
      </c>
      <c r="Q234" s="81">
        <f t="shared" si="25"/>
        <v>48.1</v>
      </c>
      <c r="R234" s="1"/>
      <c r="S234" s="74" t="str">
        <f t="shared" si="26"/>
        <v/>
      </c>
      <c r="T234" s="52" t="str">
        <f t="shared" si="27"/>
        <v>Image</v>
      </c>
      <c r="U234" s="103">
        <v>9785171849658</v>
      </c>
      <c r="V234" s="112" t="s">
        <v>1352</v>
      </c>
      <c r="W234" s="105">
        <v>48.1</v>
      </c>
      <c r="X234" s="103">
        <v>351</v>
      </c>
      <c r="AC234" s="152"/>
    </row>
    <row r="235" spans="1:29" customFormat="1">
      <c r="A235" s="45">
        <v>55</v>
      </c>
      <c r="B235" s="83"/>
      <c r="C235" s="46">
        <f t="shared" si="24"/>
        <v>9785171879693</v>
      </c>
      <c r="D235" s="47" t="s">
        <v>30</v>
      </c>
      <c r="E235" s="48" t="s">
        <v>1344</v>
      </c>
      <c r="F235" s="49" t="s">
        <v>28</v>
      </c>
      <c r="G235" s="50">
        <v>256</v>
      </c>
      <c r="H235" s="47" t="s">
        <v>1353</v>
      </c>
      <c r="I235" s="123" t="s">
        <v>1354</v>
      </c>
      <c r="J235" s="47" t="s">
        <v>1355</v>
      </c>
      <c r="K235" s="51">
        <v>2026</v>
      </c>
      <c r="L235" s="47" t="s">
        <v>24</v>
      </c>
      <c r="M235" s="47" t="s">
        <v>1356</v>
      </c>
      <c r="N235" s="47" t="s">
        <v>1357</v>
      </c>
      <c r="O235" s="123" t="s">
        <v>1358</v>
      </c>
      <c r="P235" s="47" t="s">
        <v>2728</v>
      </c>
      <c r="Q235" s="81">
        <f t="shared" si="25"/>
        <v>36.299999999999997</v>
      </c>
      <c r="R235" s="1"/>
      <c r="S235" s="74" t="str">
        <f t="shared" si="26"/>
        <v/>
      </c>
      <c r="T235" s="52" t="str">
        <f t="shared" si="27"/>
        <v>Image</v>
      </c>
      <c r="U235" s="103">
        <v>9785171879693</v>
      </c>
      <c r="V235" s="112" t="s">
        <v>1360</v>
      </c>
      <c r="W235" s="105">
        <v>36.299999999999997</v>
      </c>
      <c r="X235" s="103">
        <v>293</v>
      </c>
      <c r="AC235" s="152"/>
    </row>
    <row r="236" spans="1:29" customFormat="1">
      <c r="A236" s="45">
        <v>56</v>
      </c>
      <c r="B236" s="83"/>
      <c r="C236" s="46">
        <f t="shared" si="24"/>
        <v>9785002695690</v>
      </c>
      <c r="D236" s="47" t="s">
        <v>30</v>
      </c>
      <c r="E236" s="48" t="s">
        <v>1344</v>
      </c>
      <c r="F236" s="49" t="s">
        <v>28</v>
      </c>
      <c r="G236" s="50">
        <v>256</v>
      </c>
      <c r="H236" s="47" t="s">
        <v>1361</v>
      </c>
      <c r="I236" s="123" t="s">
        <v>1362</v>
      </c>
      <c r="J236" s="47" t="s">
        <v>1363</v>
      </c>
      <c r="K236" s="51">
        <v>2026</v>
      </c>
      <c r="L236" s="47" t="s">
        <v>943</v>
      </c>
      <c r="M236" s="47" t="s">
        <v>1364</v>
      </c>
      <c r="N236" s="47" t="s">
        <v>1365</v>
      </c>
      <c r="O236" s="123" t="s">
        <v>1366</v>
      </c>
      <c r="P236" s="47" t="s">
        <v>1367</v>
      </c>
      <c r="Q236" s="81">
        <f t="shared" si="25"/>
        <v>55.3</v>
      </c>
      <c r="R236" s="1"/>
      <c r="S236" s="74" t="str">
        <f t="shared" si="26"/>
        <v/>
      </c>
      <c r="T236" s="52" t="str">
        <f t="shared" si="27"/>
        <v>Image</v>
      </c>
      <c r="U236" s="103">
        <v>9785002695690</v>
      </c>
      <c r="V236" s="112" t="s">
        <v>1368</v>
      </c>
      <c r="W236" s="105">
        <v>55.3</v>
      </c>
      <c r="X236" s="103">
        <v>324</v>
      </c>
      <c r="AC236" s="152"/>
    </row>
    <row r="237" spans="1:29" customFormat="1">
      <c r="A237" s="45">
        <v>57</v>
      </c>
      <c r="B237" s="83"/>
      <c r="C237" s="46">
        <f t="shared" si="24"/>
        <v>9785042400919</v>
      </c>
      <c r="D237" s="47" t="s">
        <v>30</v>
      </c>
      <c r="E237" s="48" t="s">
        <v>1344</v>
      </c>
      <c r="F237" s="49" t="s">
        <v>28</v>
      </c>
      <c r="G237" s="50">
        <v>368</v>
      </c>
      <c r="H237" s="47" t="s">
        <v>1369</v>
      </c>
      <c r="I237" s="123" t="s">
        <v>1370</v>
      </c>
      <c r="J237" s="47" t="s">
        <v>1371</v>
      </c>
      <c r="K237" s="51">
        <v>2026</v>
      </c>
      <c r="L237" s="47" t="s">
        <v>729</v>
      </c>
      <c r="M237" s="47" t="s">
        <v>1372</v>
      </c>
      <c r="N237" s="47" t="s">
        <v>1373</v>
      </c>
      <c r="O237" s="123" t="s">
        <v>1374</v>
      </c>
      <c r="P237" s="47" t="s">
        <v>1375</v>
      </c>
      <c r="Q237" s="81">
        <f t="shared" si="25"/>
        <v>68.400000000000006</v>
      </c>
      <c r="R237" s="1"/>
      <c r="S237" s="74" t="str">
        <f t="shared" si="26"/>
        <v/>
      </c>
      <c r="T237" s="52" t="str">
        <f t="shared" si="27"/>
        <v>Image</v>
      </c>
      <c r="U237" s="103">
        <v>9785042400919</v>
      </c>
      <c r="V237" s="112" t="s">
        <v>1376</v>
      </c>
      <c r="W237" s="125">
        <v>68.400000000000006</v>
      </c>
      <c r="X237" s="103">
        <v>671</v>
      </c>
      <c r="AC237" s="152"/>
    </row>
    <row r="238" spans="1:29" customFormat="1">
      <c r="A238" s="45">
        <v>58</v>
      </c>
      <c r="B238" s="83"/>
      <c r="C238" s="46">
        <f t="shared" si="24"/>
        <v>9785006300286</v>
      </c>
      <c r="D238" s="47" t="s">
        <v>30</v>
      </c>
      <c r="E238" s="48" t="s">
        <v>1377</v>
      </c>
      <c r="F238" s="49" t="s">
        <v>28</v>
      </c>
      <c r="G238" s="50">
        <v>80</v>
      </c>
      <c r="H238" s="47" t="s">
        <v>1378</v>
      </c>
      <c r="I238" s="123" t="s">
        <v>1379</v>
      </c>
      <c r="J238" s="47" t="s">
        <v>1380</v>
      </c>
      <c r="K238" s="51">
        <v>2026</v>
      </c>
      <c r="L238" s="47" t="s">
        <v>99</v>
      </c>
      <c r="M238" s="47"/>
      <c r="N238" s="47" t="s">
        <v>1381</v>
      </c>
      <c r="O238" s="123" t="s">
        <v>1382</v>
      </c>
      <c r="P238" s="47" t="s">
        <v>1383</v>
      </c>
      <c r="Q238" s="81">
        <f t="shared" si="25"/>
        <v>64.3</v>
      </c>
      <c r="R238" s="1"/>
      <c r="S238" s="74" t="str">
        <f t="shared" si="26"/>
        <v/>
      </c>
      <c r="T238" s="52" t="str">
        <f t="shared" si="27"/>
        <v>Image</v>
      </c>
      <c r="U238" s="103">
        <v>9785006300286</v>
      </c>
      <c r="V238" s="112" t="s">
        <v>1384</v>
      </c>
      <c r="W238" s="125">
        <v>64.3</v>
      </c>
      <c r="X238" s="103">
        <v>541</v>
      </c>
      <c r="AC238" s="152"/>
    </row>
    <row r="239" spans="1:29" customFormat="1">
      <c r="A239" s="45">
        <v>59</v>
      </c>
      <c r="B239" s="83"/>
      <c r="C239" s="46">
        <f t="shared" si="24"/>
        <v>9785042469855</v>
      </c>
      <c r="D239" s="47" t="s">
        <v>30</v>
      </c>
      <c r="E239" s="48" t="s">
        <v>1377</v>
      </c>
      <c r="F239" s="49" t="s">
        <v>28</v>
      </c>
      <c r="G239" s="50">
        <v>272</v>
      </c>
      <c r="H239" s="47" t="s">
        <v>1385</v>
      </c>
      <c r="I239" s="123" t="s">
        <v>1386</v>
      </c>
      <c r="J239" s="47" t="s">
        <v>1387</v>
      </c>
      <c r="K239" s="51">
        <v>2026</v>
      </c>
      <c r="L239" s="47" t="s">
        <v>729</v>
      </c>
      <c r="M239" s="47" t="s">
        <v>754</v>
      </c>
      <c r="N239" s="47" t="s">
        <v>1388</v>
      </c>
      <c r="O239" s="123" t="s">
        <v>1389</v>
      </c>
      <c r="P239" s="47" t="s">
        <v>1390</v>
      </c>
      <c r="Q239" s="81">
        <f t="shared" si="25"/>
        <v>38</v>
      </c>
      <c r="R239" s="1"/>
      <c r="S239" s="74" t="str">
        <f t="shared" si="26"/>
        <v/>
      </c>
      <c r="T239" s="52" t="str">
        <f t="shared" si="27"/>
        <v>Image</v>
      </c>
      <c r="U239" s="103">
        <v>9785042469855</v>
      </c>
      <c r="V239" s="112" t="s">
        <v>1391</v>
      </c>
      <c r="W239" s="105">
        <v>38</v>
      </c>
      <c r="X239" s="103">
        <v>385</v>
      </c>
      <c r="AC239" s="152"/>
    </row>
    <row r="240" spans="1:29" customFormat="1">
      <c r="A240" s="45">
        <v>60</v>
      </c>
      <c r="B240" s="83"/>
      <c r="C240" s="46">
        <f t="shared" si="24"/>
        <v>9785002237098</v>
      </c>
      <c r="D240" s="47" t="s">
        <v>30</v>
      </c>
      <c r="E240" s="48" t="s">
        <v>1377</v>
      </c>
      <c r="F240" s="49" t="s">
        <v>28</v>
      </c>
      <c r="G240" s="50">
        <v>270</v>
      </c>
      <c r="H240" s="47" t="s">
        <v>1392</v>
      </c>
      <c r="I240" s="123" t="s">
        <v>1393</v>
      </c>
      <c r="J240" s="47" t="s">
        <v>1394</v>
      </c>
      <c r="K240" s="51">
        <v>2026</v>
      </c>
      <c r="L240" s="47" t="s">
        <v>1204</v>
      </c>
      <c r="M240" s="47"/>
      <c r="N240" s="47" t="s">
        <v>1395</v>
      </c>
      <c r="O240" s="123" t="s">
        <v>1396</v>
      </c>
      <c r="P240" s="47" t="s">
        <v>1397</v>
      </c>
      <c r="Q240" s="81">
        <f t="shared" si="25"/>
        <v>50.3</v>
      </c>
      <c r="R240" s="1"/>
      <c r="S240" s="74" t="str">
        <f t="shared" si="26"/>
        <v/>
      </c>
      <c r="T240" s="52" t="str">
        <f t="shared" si="27"/>
        <v>Image</v>
      </c>
      <c r="U240" s="103">
        <v>9785002237098</v>
      </c>
      <c r="V240" s="112" t="s">
        <v>1398</v>
      </c>
      <c r="W240" s="105">
        <v>50.3</v>
      </c>
      <c r="X240" s="103">
        <v>370</v>
      </c>
      <c r="AC240" s="152"/>
    </row>
    <row r="241" spans="1:29" customFormat="1">
      <c r="A241" s="45">
        <v>61</v>
      </c>
      <c r="B241" s="83"/>
      <c r="C241" s="46">
        <f t="shared" si="24"/>
        <v>9785042326905</v>
      </c>
      <c r="D241" s="47" t="s">
        <v>30</v>
      </c>
      <c r="E241" s="48" t="s">
        <v>53</v>
      </c>
      <c r="F241" s="49" t="s">
        <v>28</v>
      </c>
      <c r="G241" s="50">
        <v>160</v>
      </c>
      <c r="H241" s="47" t="s">
        <v>1399</v>
      </c>
      <c r="I241" s="123" t="s">
        <v>1400</v>
      </c>
      <c r="J241" s="47" t="s">
        <v>1401</v>
      </c>
      <c r="K241" s="51">
        <v>2026</v>
      </c>
      <c r="L241" s="47" t="s">
        <v>25</v>
      </c>
      <c r="M241" s="47" t="s">
        <v>1402</v>
      </c>
      <c r="N241" s="47" t="s">
        <v>1403</v>
      </c>
      <c r="O241" s="123" t="s">
        <v>1404</v>
      </c>
      <c r="P241" s="47" t="s">
        <v>1405</v>
      </c>
      <c r="Q241" s="81">
        <f t="shared" si="25"/>
        <v>39.6</v>
      </c>
      <c r="R241" s="1"/>
      <c r="S241" s="74" t="str">
        <f t="shared" si="26"/>
        <v/>
      </c>
      <c r="T241" s="52" t="str">
        <f t="shared" si="27"/>
        <v>Image</v>
      </c>
      <c r="U241" s="103">
        <v>9785042326905</v>
      </c>
      <c r="V241" s="112" t="s">
        <v>1406</v>
      </c>
      <c r="W241" s="105">
        <v>39.6</v>
      </c>
      <c r="X241" s="103">
        <v>262</v>
      </c>
      <c r="AC241" s="152"/>
    </row>
    <row r="242" spans="1:29" customFormat="1">
      <c r="A242" s="45">
        <v>62</v>
      </c>
      <c r="B242" s="83"/>
      <c r="C242" s="46">
        <f t="shared" si="24"/>
        <v>9785042459382</v>
      </c>
      <c r="D242" s="47" t="s">
        <v>30</v>
      </c>
      <c r="E242" s="48" t="s">
        <v>53</v>
      </c>
      <c r="F242" s="49" t="s">
        <v>28</v>
      </c>
      <c r="G242" s="50">
        <v>240</v>
      </c>
      <c r="H242" s="47" t="s">
        <v>1407</v>
      </c>
      <c r="I242" s="123" t="s">
        <v>1408</v>
      </c>
      <c r="J242" s="47" t="s">
        <v>1409</v>
      </c>
      <c r="K242" s="51">
        <v>2026</v>
      </c>
      <c r="L242" s="47" t="s">
        <v>25</v>
      </c>
      <c r="M242" s="47" t="s">
        <v>1410</v>
      </c>
      <c r="N242" s="47" t="s">
        <v>1411</v>
      </c>
      <c r="O242" s="123" t="s">
        <v>1412</v>
      </c>
      <c r="P242" s="47" t="s">
        <v>1413</v>
      </c>
      <c r="Q242" s="81">
        <f t="shared" si="25"/>
        <v>33.700000000000003</v>
      </c>
      <c r="R242" s="1"/>
      <c r="S242" s="74" t="str">
        <f t="shared" si="26"/>
        <v/>
      </c>
      <c r="T242" s="52" t="str">
        <f t="shared" si="27"/>
        <v>Image</v>
      </c>
      <c r="U242" s="103">
        <v>9785042459382</v>
      </c>
      <c r="V242" s="112" t="s">
        <v>1414</v>
      </c>
      <c r="W242" s="105">
        <v>33.700000000000003</v>
      </c>
      <c r="X242" s="103">
        <v>279</v>
      </c>
      <c r="AC242" s="152"/>
    </row>
    <row r="243" spans="1:29" customFormat="1">
      <c r="A243" s="45">
        <v>63</v>
      </c>
      <c r="B243" s="83"/>
      <c r="C243" s="46">
        <f t="shared" ref="C243" si="28">HYPERLINK("https://sentrumbookstore.com/catalog/books/"&amp;U243&amp;"/",U243)</f>
        <v>9785421208259</v>
      </c>
      <c r="D243" s="47" t="s">
        <v>30</v>
      </c>
      <c r="E243" s="48" t="s">
        <v>53</v>
      </c>
      <c r="F243" s="49" t="s">
        <v>28</v>
      </c>
      <c r="G243" s="50">
        <v>224</v>
      </c>
      <c r="H243" s="47" t="s">
        <v>1415</v>
      </c>
      <c r="I243" s="123" t="s">
        <v>1416</v>
      </c>
      <c r="J243" s="47" t="s">
        <v>1417</v>
      </c>
      <c r="K243" s="51">
        <v>2026</v>
      </c>
      <c r="L243" s="47" t="s">
        <v>1418</v>
      </c>
      <c r="M243" s="47"/>
      <c r="N243" s="47" t="s">
        <v>1419</v>
      </c>
      <c r="O243" s="123" t="s">
        <v>1420</v>
      </c>
      <c r="P243" s="47" t="s">
        <v>1421</v>
      </c>
      <c r="Q243" s="81">
        <f t="shared" ref="Q243" si="29">ROUND(W243*(100%-Discount),1)</f>
        <v>68.099999999999994</v>
      </c>
      <c r="R243" s="1"/>
      <c r="S243" s="74" t="str">
        <f t="shared" ref="S243" si="30">IF(R243="","",R243*Q243)</f>
        <v/>
      </c>
      <c r="T243" s="52" t="str">
        <f t="shared" ref="T243" si="31">HYPERLINK(V243,"Image")</f>
        <v>Image</v>
      </c>
      <c r="U243" s="103">
        <v>9785421208259</v>
      </c>
      <c r="V243" s="112" t="s">
        <v>1422</v>
      </c>
      <c r="W243" s="105">
        <v>68.099999999999994</v>
      </c>
      <c r="X243" s="103">
        <v>486</v>
      </c>
      <c r="AC243" s="152"/>
    </row>
    <row r="244" spans="1:29">
      <c r="A244" s="45"/>
      <c r="B244" s="86"/>
      <c r="C244" s="54"/>
      <c r="D244" s="47"/>
      <c r="E244" s="48"/>
      <c r="F244" s="49"/>
      <c r="G244" s="50"/>
      <c r="H244" s="47"/>
      <c r="I244" s="47"/>
      <c r="J244" s="47" t="s">
        <v>2715</v>
      </c>
      <c r="K244" s="51"/>
      <c r="L244" s="47"/>
      <c r="M244" s="47"/>
      <c r="N244" s="47"/>
      <c r="O244" s="47"/>
      <c r="P244" s="47" t="s">
        <v>2715</v>
      </c>
      <c r="Q244" s="68"/>
      <c r="R244" s="1"/>
      <c r="S244" s="74"/>
      <c r="T244" s="52"/>
      <c r="U244" s="91"/>
      <c r="V244" s="47"/>
      <c r="W244" s="102">
        <v>9.4</v>
      </c>
      <c r="X244" s="45"/>
      <c r="AC244" s="153"/>
    </row>
    <row r="245" spans="1:29" customFormat="1" ht="54.45" customHeight="1">
      <c r="A245" s="30" t="s">
        <v>5</v>
      </c>
      <c r="B245" s="31"/>
      <c r="C245" s="30" t="s">
        <v>12</v>
      </c>
      <c r="D245" s="30" t="s">
        <v>36</v>
      </c>
      <c r="E245" s="30" t="s">
        <v>0</v>
      </c>
      <c r="F245" s="30" t="s">
        <v>23</v>
      </c>
      <c r="G245" s="32" t="s">
        <v>18</v>
      </c>
      <c r="H245" s="30" t="s">
        <v>20</v>
      </c>
      <c r="I245" s="30" t="s">
        <v>21</v>
      </c>
      <c r="J245" s="32" t="s">
        <v>22</v>
      </c>
      <c r="K245" s="30" t="s">
        <v>3</v>
      </c>
      <c r="L245" s="32" t="s">
        <v>1</v>
      </c>
      <c r="M245" s="32" t="s">
        <v>15</v>
      </c>
      <c r="N245" s="30" t="s">
        <v>17</v>
      </c>
      <c r="O245" s="30" t="s">
        <v>2</v>
      </c>
      <c r="P245" s="32" t="s">
        <v>4</v>
      </c>
      <c r="Q245" s="33" t="str">
        <f>IF(Discount=0,"Net Price","Price after "&amp;TEXT(Discount,"0%")&amp;" Discount")</f>
        <v>Net Price</v>
      </c>
      <c r="R245" s="34" t="s">
        <v>48</v>
      </c>
      <c r="S245" s="72" t="s">
        <v>7</v>
      </c>
      <c r="T245" s="30" t="s">
        <v>16</v>
      </c>
      <c r="U245" s="30" t="s">
        <v>12</v>
      </c>
      <c r="V245" s="30" t="s">
        <v>19</v>
      </c>
      <c r="W245" s="30" t="e">
        <v>#VALUE!</v>
      </c>
      <c r="X245" s="35" t="s">
        <v>38</v>
      </c>
      <c r="AC245" s="152"/>
    </row>
    <row r="246" spans="1:29" s="116" customFormat="1" ht="18">
      <c r="A246" s="36" t="s">
        <v>29</v>
      </c>
      <c r="B246" s="37"/>
      <c r="C246" s="36"/>
      <c r="D246" s="36"/>
      <c r="E246" s="36"/>
      <c r="F246" s="39"/>
      <c r="G246" s="40"/>
      <c r="H246" s="36"/>
      <c r="I246" s="36"/>
      <c r="J246" s="36"/>
      <c r="K246" s="36"/>
      <c r="L246" s="36"/>
      <c r="M246" s="41"/>
      <c r="N246" s="36"/>
      <c r="O246" s="36" t="s">
        <v>29</v>
      </c>
      <c r="P246" s="36"/>
      <c r="Q246" s="69"/>
      <c r="R246" s="43">
        <f>SUM(R247:R362)</f>
        <v>0</v>
      </c>
      <c r="S246" s="73">
        <f>SUM(S247:S362)</f>
        <v>0</v>
      </c>
      <c r="T246" s="56"/>
      <c r="U246" s="92"/>
      <c r="V246" s="93"/>
      <c r="W246" s="102">
        <v>9.4</v>
      </c>
      <c r="X246" s="44"/>
      <c r="AC246" s="154"/>
    </row>
    <row r="247" spans="1:29" customFormat="1">
      <c r="A247" s="45">
        <v>1</v>
      </c>
      <c r="B247" s="83"/>
      <c r="C247" s="46">
        <f t="shared" ref="C247" si="32">HYPERLINK("https://sentrumbookstore.com/catalog/books/"&amp;U247&amp;"/",U247)</f>
        <v>9785171873158</v>
      </c>
      <c r="D247" s="47" t="s">
        <v>30</v>
      </c>
      <c r="E247" s="48" t="s">
        <v>56</v>
      </c>
      <c r="F247" s="49" t="s">
        <v>28</v>
      </c>
      <c r="G247" s="50">
        <v>128</v>
      </c>
      <c r="H247" s="47" t="s">
        <v>57</v>
      </c>
      <c r="I247" s="123" t="s">
        <v>58</v>
      </c>
      <c r="J247" s="47" t="s">
        <v>59</v>
      </c>
      <c r="K247" s="51">
        <v>2026</v>
      </c>
      <c r="L247" s="47" t="s">
        <v>24</v>
      </c>
      <c r="M247" s="47" t="s">
        <v>60</v>
      </c>
      <c r="N247" s="47" t="s">
        <v>61</v>
      </c>
      <c r="O247" s="123" t="s">
        <v>62</v>
      </c>
      <c r="P247" s="47" t="s">
        <v>63</v>
      </c>
      <c r="Q247" s="81">
        <f t="shared" ref="Q247" si="33">ROUND(W247*(100%-Discount),1)</f>
        <v>55.4</v>
      </c>
      <c r="R247" s="1"/>
      <c r="S247" s="74" t="str">
        <f t="shared" ref="S247" si="34">IF(R247="","",R247*Q247)</f>
        <v/>
      </c>
      <c r="T247" s="52" t="str">
        <f t="shared" ref="T247" si="35">HYPERLINK(V247,"Image")</f>
        <v>Image</v>
      </c>
      <c r="U247" s="103">
        <v>9785171873158</v>
      </c>
      <c r="V247" s="112" t="s">
        <v>64</v>
      </c>
      <c r="W247" s="105">
        <v>55.4</v>
      </c>
      <c r="X247" s="103">
        <v>523</v>
      </c>
      <c r="AC247" s="152"/>
    </row>
    <row r="248" spans="1:29" customFormat="1">
      <c r="A248" s="45">
        <v>2</v>
      </c>
      <c r="B248" s="83"/>
      <c r="C248" s="46">
        <f t="shared" ref="C248:C306" si="36">HYPERLINK("https://sentrumbookstore.com/catalog/books/"&amp;U248&amp;"/",U248)</f>
        <v>9785002528011</v>
      </c>
      <c r="D248" s="47" t="s">
        <v>30</v>
      </c>
      <c r="E248" s="48" t="s">
        <v>56</v>
      </c>
      <c r="F248" s="49" t="s">
        <v>6</v>
      </c>
      <c r="G248" s="50">
        <v>32</v>
      </c>
      <c r="H248" s="47" t="s">
        <v>65</v>
      </c>
      <c r="I248" s="123" t="s">
        <v>66</v>
      </c>
      <c r="J248" s="47" t="s">
        <v>67</v>
      </c>
      <c r="K248" s="51">
        <v>2026</v>
      </c>
      <c r="L248" s="47" t="s">
        <v>68</v>
      </c>
      <c r="M248" s="47" t="s">
        <v>69</v>
      </c>
      <c r="N248" s="47" t="s">
        <v>70</v>
      </c>
      <c r="O248" s="123" t="s">
        <v>71</v>
      </c>
      <c r="P248" s="47" t="s">
        <v>72</v>
      </c>
      <c r="Q248" s="81">
        <f t="shared" ref="Q248:Q307" si="37">ROUND(W248*(100%-Discount),1)</f>
        <v>36</v>
      </c>
      <c r="R248" s="1"/>
      <c r="S248" s="74" t="str">
        <f t="shared" ref="S248:S307" si="38">IF(R248="","",R248*Q248)</f>
        <v/>
      </c>
      <c r="T248" s="52" t="str">
        <f t="shared" ref="T248:T307" si="39">HYPERLINK(V248,"Image")</f>
        <v>Image</v>
      </c>
      <c r="U248" s="103">
        <v>9785002528011</v>
      </c>
      <c r="V248" s="112" t="s">
        <v>73</v>
      </c>
      <c r="W248" s="105">
        <v>36</v>
      </c>
      <c r="X248" s="103">
        <v>288</v>
      </c>
      <c r="AC248" s="152"/>
    </row>
    <row r="249" spans="1:29" customFormat="1">
      <c r="A249" s="45">
        <v>3</v>
      </c>
      <c r="B249" s="83"/>
      <c r="C249" s="46">
        <f t="shared" si="36"/>
        <v>9785171853563</v>
      </c>
      <c r="D249" s="47" t="s">
        <v>30</v>
      </c>
      <c r="E249" s="48" t="s">
        <v>56</v>
      </c>
      <c r="F249" s="49" t="s">
        <v>28</v>
      </c>
      <c r="G249" s="50">
        <v>96</v>
      </c>
      <c r="H249" s="47"/>
      <c r="I249" s="123" t="s">
        <v>74</v>
      </c>
      <c r="J249" s="47" t="s">
        <v>75</v>
      </c>
      <c r="K249" s="51">
        <v>2026</v>
      </c>
      <c r="L249" s="47" t="s">
        <v>24</v>
      </c>
      <c r="M249" s="47" t="s">
        <v>60</v>
      </c>
      <c r="N249" s="47"/>
      <c r="O249" s="123" t="s">
        <v>76</v>
      </c>
      <c r="P249" s="47" t="s">
        <v>77</v>
      </c>
      <c r="Q249" s="81">
        <f t="shared" si="37"/>
        <v>48.4</v>
      </c>
      <c r="R249" s="1"/>
      <c r="S249" s="74" t="str">
        <f t="shared" si="38"/>
        <v/>
      </c>
      <c r="T249" s="52" t="str">
        <f t="shared" si="39"/>
        <v>Image</v>
      </c>
      <c r="U249" s="103">
        <v>9785171853563</v>
      </c>
      <c r="V249" s="112" t="s">
        <v>78</v>
      </c>
      <c r="W249" s="105">
        <v>48.4</v>
      </c>
      <c r="X249" s="103">
        <v>432</v>
      </c>
      <c r="AC249" s="152"/>
    </row>
    <row r="250" spans="1:29" customFormat="1">
      <c r="A250" s="45">
        <v>4</v>
      </c>
      <c r="B250" s="83"/>
      <c r="C250" s="46">
        <f t="shared" si="36"/>
        <v>9785605474579</v>
      </c>
      <c r="D250" s="47" t="s">
        <v>30</v>
      </c>
      <c r="E250" s="48" t="s">
        <v>51</v>
      </c>
      <c r="F250" s="49" t="s">
        <v>6</v>
      </c>
      <c r="G250" s="50">
        <v>72</v>
      </c>
      <c r="H250" s="47" t="s">
        <v>79</v>
      </c>
      <c r="I250" s="123" t="s">
        <v>80</v>
      </c>
      <c r="J250" s="47" t="s">
        <v>81</v>
      </c>
      <c r="K250" s="51">
        <v>2026</v>
      </c>
      <c r="L250" s="47" t="s">
        <v>82</v>
      </c>
      <c r="M250" s="47"/>
      <c r="N250" s="47" t="s">
        <v>83</v>
      </c>
      <c r="O250" s="123" t="s">
        <v>84</v>
      </c>
      <c r="P250" s="47" t="s">
        <v>85</v>
      </c>
      <c r="Q250" s="81">
        <f t="shared" si="37"/>
        <v>58.5</v>
      </c>
      <c r="R250" s="1"/>
      <c r="S250" s="74" t="str">
        <f t="shared" si="38"/>
        <v/>
      </c>
      <c r="T250" s="52" t="str">
        <f t="shared" si="39"/>
        <v>Image</v>
      </c>
      <c r="U250" s="103">
        <v>9785605474579</v>
      </c>
      <c r="V250" s="112" t="s">
        <v>86</v>
      </c>
      <c r="W250" s="105">
        <v>58.5</v>
      </c>
      <c r="X250" s="103">
        <v>286</v>
      </c>
      <c r="AC250" s="152"/>
    </row>
    <row r="251" spans="1:29" customFormat="1">
      <c r="A251" s="45">
        <v>5</v>
      </c>
      <c r="B251" s="83" t="s">
        <v>2712</v>
      </c>
      <c r="C251" s="46">
        <f t="shared" si="36"/>
        <v>9785389282391</v>
      </c>
      <c r="D251" s="47" t="s">
        <v>30</v>
      </c>
      <c r="E251" s="48" t="s">
        <v>51</v>
      </c>
      <c r="F251" s="49" t="s">
        <v>6</v>
      </c>
      <c r="G251" s="50">
        <v>208</v>
      </c>
      <c r="H251" s="47" t="s">
        <v>87</v>
      </c>
      <c r="I251" s="123" t="s">
        <v>88</v>
      </c>
      <c r="J251" s="47" t="s">
        <v>89</v>
      </c>
      <c r="K251" s="51">
        <v>2026</v>
      </c>
      <c r="L251" s="47" t="s">
        <v>90</v>
      </c>
      <c r="M251" s="47" t="s">
        <v>91</v>
      </c>
      <c r="N251" s="47" t="s">
        <v>92</v>
      </c>
      <c r="O251" s="123" t="s">
        <v>93</v>
      </c>
      <c r="P251" s="47" t="s">
        <v>94</v>
      </c>
      <c r="Q251" s="81">
        <f t="shared" si="37"/>
        <v>52.7</v>
      </c>
      <c r="R251" s="1"/>
      <c r="S251" s="74" t="str">
        <f t="shared" si="38"/>
        <v/>
      </c>
      <c r="T251" s="52" t="str">
        <f t="shared" si="39"/>
        <v>Image</v>
      </c>
      <c r="U251" s="103">
        <v>9785389282391</v>
      </c>
      <c r="V251" s="112" t="s">
        <v>95</v>
      </c>
      <c r="W251" s="105">
        <v>52.7</v>
      </c>
      <c r="X251" s="103">
        <v>358</v>
      </c>
      <c r="AC251" s="152"/>
    </row>
    <row r="252" spans="1:29" customFormat="1">
      <c r="A252" s="45">
        <v>6</v>
      </c>
      <c r="B252" s="83"/>
      <c r="C252" s="46">
        <f t="shared" si="36"/>
        <v>9785006300316</v>
      </c>
      <c r="D252" s="47" t="s">
        <v>30</v>
      </c>
      <c r="E252" s="48" t="s">
        <v>51</v>
      </c>
      <c r="F252" s="49" t="s">
        <v>28</v>
      </c>
      <c r="G252" s="50">
        <v>112</v>
      </c>
      <c r="H252" s="47" t="s">
        <v>96</v>
      </c>
      <c r="I252" s="123" t="s">
        <v>97</v>
      </c>
      <c r="J252" s="47" t="s">
        <v>98</v>
      </c>
      <c r="K252" s="51">
        <v>2026</v>
      </c>
      <c r="L252" s="47" t="s">
        <v>99</v>
      </c>
      <c r="M252" s="47"/>
      <c r="N252" s="47" t="s">
        <v>100</v>
      </c>
      <c r="O252" s="123" t="s">
        <v>101</v>
      </c>
      <c r="P252" s="47" t="s">
        <v>102</v>
      </c>
      <c r="Q252" s="81">
        <f t="shared" si="37"/>
        <v>73.099999999999994</v>
      </c>
      <c r="R252" s="1"/>
      <c r="S252" s="74" t="str">
        <f t="shared" si="38"/>
        <v/>
      </c>
      <c r="T252" s="52" t="str">
        <f t="shared" si="39"/>
        <v>Image</v>
      </c>
      <c r="U252" s="103">
        <v>9785006300316</v>
      </c>
      <c r="V252" s="112" t="s">
        <v>103</v>
      </c>
      <c r="W252" s="128">
        <v>73.099999999999994</v>
      </c>
      <c r="X252" s="103">
        <v>852</v>
      </c>
      <c r="AC252" s="152"/>
    </row>
    <row r="253" spans="1:29" customFormat="1">
      <c r="A253" s="45">
        <v>7</v>
      </c>
      <c r="B253" s="83"/>
      <c r="C253" s="46">
        <f t="shared" si="36"/>
        <v>9785977521536</v>
      </c>
      <c r="D253" s="47" t="s">
        <v>104</v>
      </c>
      <c r="E253" s="48" t="s">
        <v>51</v>
      </c>
      <c r="F253" s="49" t="s">
        <v>6</v>
      </c>
      <c r="G253" s="50">
        <v>72</v>
      </c>
      <c r="H253" s="47" t="s">
        <v>105</v>
      </c>
      <c r="I253" s="123" t="s">
        <v>106</v>
      </c>
      <c r="J253" s="47" t="s">
        <v>107</v>
      </c>
      <c r="K253" s="51">
        <v>2026</v>
      </c>
      <c r="L253" s="47" t="s">
        <v>108</v>
      </c>
      <c r="M253" s="47" t="s">
        <v>109</v>
      </c>
      <c r="N253" s="47" t="s">
        <v>110</v>
      </c>
      <c r="O253" s="123" t="s">
        <v>111</v>
      </c>
      <c r="P253" s="47" t="s">
        <v>112</v>
      </c>
      <c r="Q253" s="81">
        <f t="shared" si="37"/>
        <v>63.1</v>
      </c>
      <c r="R253" s="1"/>
      <c r="S253" s="74" t="str">
        <f t="shared" si="38"/>
        <v/>
      </c>
      <c r="T253" s="52" t="str">
        <f t="shared" si="39"/>
        <v>Image</v>
      </c>
      <c r="U253" s="103">
        <v>9785977521536</v>
      </c>
      <c r="V253" s="112" t="s">
        <v>113</v>
      </c>
      <c r="W253" s="125">
        <v>63.1</v>
      </c>
      <c r="X253" s="103">
        <v>479</v>
      </c>
      <c r="AC253" s="152"/>
    </row>
    <row r="254" spans="1:29" customFormat="1">
      <c r="A254" s="45">
        <v>8</v>
      </c>
      <c r="B254" s="83"/>
      <c r="C254" s="46">
        <f t="shared" si="36"/>
        <v>9785605474654</v>
      </c>
      <c r="D254" s="47" t="s">
        <v>30</v>
      </c>
      <c r="E254" s="48" t="s">
        <v>51</v>
      </c>
      <c r="F254" s="49" t="s">
        <v>28</v>
      </c>
      <c r="G254" s="50">
        <v>25</v>
      </c>
      <c r="H254" s="47" t="s">
        <v>114</v>
      </c>
      <c r="I254" s="123" t="s">
        <v>115</v>
      </c>
      <c r="J254" s="47" t="s">
        <v>116</v>
      </c>
      <c r="K254" s="51">
        <v>2026</v>
      </c>
      <c r="L254" s="47" t="s">
        <v>82</v>
      </c>
      <c r="M254" s="47"/>
      <c r="N254" s="47" t="s">
        <v>117</v>
      </c>
      <c r="O254" s="123" t="s">
        <v>118</v>
      </c>
      <c r="P254" s="47" t="s">
        <v>119</v>
      </c>
      <c r="Q254" s="81">
        <f t="shared" si="37"/>
        <v>61.6</v>
      </c>
      <c r="R254" s="1"/>
      <c r="S254" s="74" t="str">
        <f t="shared" si="38"/>
        <v/>
      </c>
      <c r="T254" s="52" t="str">
        <f t="shared" si="39"/>
        <v>Image</v>
      </c>
      <c r="U254" s="103">
        <v>9785605474654</v>
      </c>
      <c r="V254" s="112" t="s">
        <v>120</v>
      </c>
      <c r="W254" s="125">
        <v>61.6</v>
      </c>
      <c r="X254" s="103">
        <v>384</v>
      </c>
      <c r="AC254" s="152"/>
    </row>
    <row r="255" spans="1:29" customFormat="1">
      <c r="A255" s="45">
        <v>9</v>
      </c>
      <c r="B255" s="83"/>
      <c r="C255" s="46">
        <f t="shared" si="36"/>
        <v>9785000417133</v>
      </c>
      <c r="D255" s="47" t="s">
        <v>30</v>
      </c>
      <c r="E255" s="48" t="s">
        <v>51</v>
      </c>
      <c r="F255" s="49" t="s">
        <v>6</v>
      </c>
      <c r="G255" s="50">
        <v>18</v>
      </c>
      <c r="H255" s="47" t="s">
        <v>121</v>
      </c>
      <c r="I255" s="123" t="s">
        <v>122</v>
      </c>
      <c r="J255" s="47" t="s">
        <v>123</v>
      </c>
      <c r="K255" s="51">
        <v>2026</v>
      </c>
      <c r="L255" s="47" t="s">
        <v>124</v>
      </c>
      <c r="M255" s="47" t="s">
        <v>125</v>
      </c>
      <c r="N255" s="47" t="s">
        <v>126</v>
      </c>
      <c r="O255" s="123" t="s">
        <v>127</v>
      </c>
      <c r="P255" s="47" t="s">
        <v>128</v>
      </c>
      <c r="Q255" s="81">
        <f t="shared" si="37"/>
        <v>50.9</v>
      </c>
      <c r="R255" s="1"/>
      <c r="S255" s="74" t="str">
        <f t="shared" si="38"/>
        <v/>
      </c>
      <c r="T255" s="52" t="str">
        <f t="shared" si="39"/>
        <v>Image</v>
      </c>
      <c r="U255" s="103">
        <v>9785000417133</v>
      </c>
      <c r="V255" s="112" t="s">
        <v>129</v>
      </c>
      <c r="W255" s="105">
        <v>50.9</v>
      </c>
      <c r="X255" s="103">
        <v>200</v>
      </c>
      <c r="AC255" s="152"/>
    </row>
    <row r="256" spans="1:29" customFormat="1">
      <c r="A256" s="45">
        <v>10</v>
      </c>
      <c r="B256" s="83"/>
      <c r="C256" s="46">
        <f t="shared" si="36"/>
        <v>9785000417126</v>
      </c>
      <c r="D256" s="47" t="s">
        <v>30</v>
      </c>
      <c r="E256" s="48" t="s">
        <v>51</v>
      </c>
      <c r="F256" s="49" t="s">
        <v>6</v>
      </c>
      <c r="G256" s="50">
        <v>18</v>
      </c>
      <c r="H256" s="47" t="s">
        <v>121</v>
      </c>
      <c r="I256" s="123" t="s">
        <v>130</v>
      </c>
      <c r="J256" s="47" t="s">
        <v>131</v>
      </c>
      <c r="K256" s="51">
        <v>2026</v>
      </c>
      <c r="L256" s="47" t="s">
        <v>124</v>
      </c>
      <c r="M256" s="47" t="s">
        <v>125</v>
      </c>
      <c r="N256" s="47" t="s">
        <v>126</v>
      </c>
      <c r="O256" s="123" t="s">
        <v>132</v>
      </c>
      <c r="P256" s="47" t="s">
        <v>133</v>
      </c>
      <c r="Q256" s="81">
        <f t="shared" si="37"/>
        <v>50.9</v>
      </c>
      <c r="R256" s="1"/>
      <c r="S256" s="74" t="str">
        <f t="shared" si="38"/>
        <v/>
      </c>
      <c r="T256" s="52" t="str">
        <f t="shared" si="39"/>
        <v>Image</v>
      </c>
      <c r="U256" s="103">
        <v>9785000417126</v>
      </c>
      <c r="V256" s="112" t="s">
        <v>134</v>
      </c>
      <c r="W256" s="105">
        <v>50.9</v>
      </c>
      <c r="X256" s="103">
        <v>200</v>
      </c>
      <c r="AC256" s="152"/>
    </row>
    <row r="257" spans="1:29" customFormat="1">
      <c r="A257" s="45">
        <v>11</v>
      </c>
      <c r="B257" s="83"/>
      <c r="C257" s="46">
        <f t="shared" si="36"/>
        <v>9785000417164</v>
      </c>
      <c r="D257" s="47" t="s">
        <v>30</v>
      </c>
      <c r="E257" s="48" t="s">
        <v>51</v>
      </c>
      <c r="F257" s="49" t="s">
        <v>6</v>
      </c>
      <c r="G257" s="50">
        <v>18</v>
      </c>
      <c r="H257" s="47" t="s">
        <v>121</v>
      </c>
      <c r="I257" s="123" t="s">
        <v>135</v>
      </c>
      <c r="J257" s="47" t="s">
        <v>136</v>
      </c>
      <c r="K257" s="51">
        <v>2026</v>
      </c>
      <c r="L257" s="47" t="s">
        <v>124</v>
      </c>
      <c r="M257" s="47" t="s">
        <v>125</v>
      </c>
      <c r="N257" s="47" t="s">
        <v>126</v>
      </c>
      <c r="O257" s="123" t="s">
        <v>137</v>
      </c>
      <c r="P257" s="47" t="s">
        <v>138</v>
      </c>
      <c r="Q257" s="81">
        <f t="shared" si="37"/>
        <v>50.9</v>
      </c>
      <c r="R257" s="1"/>
      <c r="S257" s="74" t="str">
        <f t="shared" si="38"/>
        <v/>
      </c>
      <c r="T257" s="52" t="str">
        <f t="shared" si="39"/>
        <v>Image</v>
      </c>
      <c r="U257" s="103">
        <v>9785000417164</v>
      </c>
      <c r="V257" s="112" t="s">
        <v>139</v>
      </c>
      <c r="W257" s="105">
        <v>50.9</v>
      </c>
      <c r="X257" s="103">
        <v>200</v>
      </c>
      <c r="AC257" s="152"/>
    </row>
    <row r="258" spans="1:29" customFormat="1">
      <c r="A258" s="45">
        <v>12</v>
      </c>
      <c r="B258" s="83"/>
      <c r="C258" s="46">
        <f t="shared" si="36"/>
        <v>9785000417140</v>
      </c>
      <c r="D258" s="47" t="s">
        <v>30</v>
      </c>
      <c r="E258" s="48" t="s">
        <v>51</v>
      </c>
      <c r="F258" s="49" t="s">
        <v>6</v>
      </c>
      <c r="G258" s="50">
        <v>18</v>
      </c>
      <c r="H258" s="47" t="s">
        <v>121</v>
      </c>
      <c r="I258" s="123" t="s">
        <v>140</v>
      </c>
      <c r="J258" s="47" t="s">
        <v>141</v>
      </c>
      <c r="K258" s="51">
        <v>2026</v>
      </c>
      <c r="L258" s="47" t="s">
        <v>124</v>
      </c>
      <c r="M258" s="47" t="s">
        <v>125</v>
      </c>
      <c r="N258" s="47" t="s">
        <v>126</v>
      </c>
      <c r="O258" s="123" t="s">
        <v>142</v>
      </c>
      <c r="P258" s="47" t="s">
        <v>143</v>
      </c>
      <c r="Q258" s="81">
        <f t="shared" si="37"/>
        <v>50.9</v>
      </c>
      <c r="R258" s="1"/>
      <c r="S258" s="74" t="str">
        <f t="shared" si="38"/>
        <v/>
      </c>
      <c r="T258" s="52" t="str">
        <f t="shared" si="39"/>
        <v>Image</v>
      </c>
      <c r="U258" s="103">
        <v>9785000417140</v>
      </c>
      <c r="V258" s="112" t="s">
        <v>144</v>
      </c>
      <c r="W258" s="105">
        <v>50.9</v>
      </c>
      <c r="X258" s="103">
        <v>200</v>
      </c>
      <c r="AC258" s="152"/>
    </row>
    <row r="259" spans="1:29" customFormat="1">
      <c r="A259" s="45">
        <v>13</v>
      </c>
      <c r="B259" s="83"/>
      <c r="C259" s="46">
        <f t="shared" si="36"/>
        <v>9785171849863</v>
      </c>
      <c r="D259" s="47" t="s">
        <v>30</v>
      </c>
      <c r="E259" s="48" t="s">
        <v>51</v>
      </c>
      <c r="F259" s="49" t="s">
        <v>6</v>
      </c>
      <c r="G259" s="50">
        <v>144</v>
      </c>
      <c r="H259" s="47" t="s">
        <v>145</v>
      </c>
      <c r="I259" s="123" t="s">
        <v>146</v>
      </c>
      <c r="J259" s="47" t="s">
        <v>147</v>
      </c>
      <c r="K259" s="51">
        <v>2026</v>
      </c>
      <c r="L259" s="47" t="s">
        <v>24</v>
      </c>
      <c r="M259" s="47" t="s">
        <v>148</v>
      </c>
      <c r="N259" s="47" t="s">
        <v>149</v>
      </c>
      <c r="O259" s="123" t="s">
        <v>150</v>
      </c>
      <c r="P259" s="47" t="s">
        <v>151</v>
      </c>
      <c r="Q259" s="81">
        <f t="shared" si="37"/>
        <v>68.400000000000006</v>
      </c>
      <c r="R259" s="1"/>
      <c r="S259" s="74" t="str">
        <f t="shared" si="38"/>
        <v/>
      </c>
      <c r="T259" s="52" t="str">
        <f t="shared" si="39"/>
        <v>Image</v>
      </c>
      <c r="U259" s="103">
        <v>9785171849863</v>
      </c>
      <c r="V259" s="112" t="s">
        <v>152</v>
      </c>
      <c r="W259" s="125">
        <v>68.400000000000006</v>
      </c>
      <c r="X259" s="103">
        <v>760</v>
      </c>
      <c r="AC259" s="152"/>
    </row>
    <row r="260" spans="1:29" customFormat="1">
      <c r="A260" s="45">
        <v>14</v>
      </c>
      <c r="B260" s="83"/>
      <c r="C260" s="46">
        <f t="shared" si="36"/>
        <v>9785006307230</v>
      </c>
      <c r="D260" s="47" t="s">
        <v>30</v>
      </c>
      <c r="E260" s="48" t="s">
        <v>51</v>
      </c>
      <c r="F260" s="49" t="s">
        <v>6</v>
      </c>
      <c r="G260" s="50">
        <v>32</v>
      </c>
      <c r="H260" s="47" t="s">
        <v>153</v>
      </c>
      <c r="I260" s="123" t="s">
        <v>154</v>
      </c>
      <c r="J260" s="47" t="s">
        <v>155</v>
      </c>
      <c r="K260" s="51">
        <v>2026</v>
      </c>
      <c r="L260" s="47" t="s">
        <v>99</v>
      </c>
      <c r="M260" s="47" t="s">
        <v>156</v>
      </c>
      <c r="N260" s="47" t="s">
        <v>157</v>
      </c>
      <c r="O260" s="123" t="s">
        <v>158</v>
      </c>
      <c r="P260" s="47" t="s">
        <v>159</v>
      </c>
      <c r="Q260" s="81">
        <f t="shared" si="37"/>
        <v>29.1</v>
      </c>
      <c r="R260" s="1"/>
      <c r="S260" s="74" t="str">
        <f t="shared" si="38"/>
        <v/>
      </c>
      <c r="T260" s="52" t="str">
        <f t="shared" si="39"/>
        <v>Image</v>
      </c>
      <c r="U260" s="103">
        <v>9785006307230</v>
      </c>
      <c r="V260" s="112" t="s">
        <v>160</v>
      </c>
      <c r="W260" s="105">
        <v>29.1</v>
      </c>
      <c r="X260" s="103">
        <v>242</v>
      </c>
      <c r="AC260" s="152"/>
    </row>
    <row r="261" spans="1:29" customFormat="1">
      <c r="A261" s="45">
        <v>15</v>
      </c>
      <c r="B261" s="83"/>
      <c r="C261" s="46">
        <f t="shared" si="36"/>
        <v>9785006307247</v>
      </c>
      <c r="D261" s="47" t="s">
        <v>30</v>
      </c>
      <c r="E261" s="48" t="s">
        <v>51</v>
      </c>
      <c r="F261" s="49" t="s">
        <v>6</v>
      </c>
      <c r="G261" s="50">
        <v>32</v>
      </c>
      <c r="H261" s="47" t="s">
        <v>153</v>
      </c>
      <c r="I261" s="123" t="s">
        <v>161</v>
      </c>
      <c r="J261" s="47" t="s">
        <v>162</v>
      </c>
      <c r="K261" s="51">
        <v>2026</v>
      </c>
      <c r="L261" s="47" t="s">
        <v>99</v>
      </c>
      <c r="M261" s="47" t="s">
        <v>156</v>
      </c>
      <c r="N261" s="47" t="s">
        <v>157</v>
      </c>
      <c r="O261" s="123" t="s">
        <v>163</v>
      </c>
      <c r="P261" s="47" t="s">
        <v>164</v>
      </c>
      <c r="Q261" s="81">
        <f t="shared" si="37"/>
        <v>29.2</v>
      </c>
      <c r="R261" s="1"/>
      <c r="S261" s="74" t="str">
        <f t="shared" si="38"/>
        <v/>
      </c>
      <c r="T261" s="52" t="str">
        <f t="shared" si="39"/>
        <v>Image</v>
      </c>
      <c r="U261" s="103">
        <v>9785006307247</v>
      </c>
      <c r="V261" s="112" t="s">
        <v>165</v>
      </c>
      <c r="W261" s="105">
        <v>29.2</v>
      </c>
      <c r="X261" s="103">
        <v>244</v>
      </c>
      <c r="AC261" s="152"/>
    </row>
    <row r="262" spans="1:29" customFormat="1">
      <c r="A262" s="45">
        <v>16</v>
      </c>
      <c r="B262" s="83"/>
      <c r="C262" s="46">
        <f t="shared" si="36"/>
        <v>9785353119784</v>
      </c>
      <c r="D262" s="47" t="s">
        <v>30</v>
      </c>
      <c r="E262" s="48" t="s">
        <v>51</v>
      </c>
      <c r="F262" s="49" t="s">
        <v>28</v>
      </c>
      <c r="G262" s="50">
        <v>112</v>
      </c>
      <c r="H262" s="47" t="s">
        <v>166</v>
      </c>
      <c r="I262" s="123" t="s">
        <v>167</v>
      </c>
      <c r="J262" s="47" t="s">
        <v>168</v>
      </c>
      <c r="K262" s="51">
        <v>2026</v>
      </c>
      <c r="L262" s="47" t="s">
        <v>169</v>
      </c>
      <c r="M262" s="47"/>
      <c r="N262" s="47" t="s">
        <v>170</v>
      </c>
      <c r="O262" s="123" t="s">
        <v>171</v>
      </c>
      <c r="P262" s="47" t="s">
        <v>172</v>
      </c>
      <c r="Q262" s="81">
        <f t="shared" si="37"/>
        <v>46.8</v>
      </c>
      <c r="R262" s="1"/>
      <c r="S262" s="74" t="str">
        <f t="shared" si="38"/>
        <v/>
      </c>
      <c r="T262" s="52" t="str">
        <f t="shared" si="39"/>
        <v>Image</v>
      </c>
      <c r="U262" s="103">
        <v>9785353119784</v>
      </c>
      <c r="V262" s="112" t="s">
        <v>173</v>
      </c>
      <c r="W262" s="105">
        <v>46.8</v>
      </c>
      <c r="X262" s="103">
        <v>390</v>
      </c>
      <c r="AC262" s="152"/>
    </row>
    <row r="263" spans="1:29" customFormat="1">
      <c r="A263" s="45">
        <v>17</v>
      </c>
      <c r="B263" s="83"/>
      <c r="C263" s="46">
        <f t="shared" si="36"/>
        <v>9785907793859</v>
      </c>
      <c r="D263" s="47" t="s">
        <v>30</v>
      </c>
      <c r="E263" s="48" t="s">
        <v>51</v>
      </c>
      <c r="F263" s="49" t="s">
        <v>28</v>
      </c>
      <c r="G263" s="50">
        <v>48</v>
      </c>
      <c r="H263" s="47" t="s">
        <v>183</v>
      </c>
      <c r="I263" s="123" t="s">
        <v>184</v>
      </c>
      <c r="J263" s="47" t="s">
        <v>185</v>
      </c>
      <c r="K263" s="51">
        <v>2026</v>
      </c>
      <c r="L263" s="47" t="s">
        <v>186</v>
      </c>
      <c r="M263" s="47" t="s">
        <v>187</v>
      </c>
      <c r="N263" s="47" t="s">
        <v>188</v>
      </c>
      <c r="O263" s="123" t="s">
        <v>189</v>
      </c>
      <c r="P263" s="47" t="s">
        <v>190</v>
      </c>
      <c r="Q263" s="81">
        <f t="shared" si="37"/>
        <v>70</v>
      </c>
      <c r="R263" s="1"/>
      <c r="S263" s="74" t="str">
        <f t="shared" si="38"/>
        <v/>
      </c>
      <c r="T263" s="52" t="str">
        <f t="shared" si="39"/>
        <v>Image</v>
      </c>
      <c r="U263" s="103">
        <v>9785907793859</v>
      </c>
      <c r="V263" s="112" t="s">
        <v>191</v>
      </c>
      <c r="W263" s="128">
        <v>70</v>
      </c>
      <c r="X263" s="103">
        <v>557</v>
      </c>
      <c r="AC263" s="152"/>
    </row>
    <row r="264" spans="1:29" customFormat="1">
      <c r="A264" s="45">
        <v>18</v>
      </c>
      <c r="B264" s="83" t="s">
        <v>2712</v>
      </c>
      <c r="C264" s="46">
        <f t="shared" si="36"/>
        <v>9785605474555</v>
      </c>
      <c r="D264" s="47" t="s">
        <v>30</v>
      </c>
      <c r="E264" s="48" t="s">
        <v>51</v>
      </c>
      <c r="F264" s="49" t="s">
        <v>6</v>
      </c>
      <c r="G264" s="50">
        <v>48</v>
      </c>
      <c r="H264" s="47" t="s">
        <v>192</v>
      </c>
      <c r="I264" s="123" t="s">
        <v>193</v>
      </c>
      <c r="J264" s="47" t="s">
        <v>194</v>
      </c>
      <c r="K264" s="51">
        <v>2026</v>
      </c>
      <c r="L264" s="47" t="s">
        <v>82</v>
      </c>
      <c r="M264" s="47"/>
      <c r="N264" s="47" t="s">
        <v>195</v>
      </c>
      <c r="O264" s="123" t="s">
        <v>196</v>
      </c>
      <c r="P264" s="47" t="s">
        <v>197</v>
      </c>
      <c r="Q264" s="81">
        <f t="shared" si="37"/>
        <v>64.099999999999994</v>
      </c>
      <c r="R264" s="1"/>
      <c r="S264" s="74" t="str">
        <f t="shared" si="38"/>
        <v/>
      </c>
      <c r="T264" s="52" t="str">
        <f t="shared" si="39"/>
        <v>Image</v>
      </c>
      <c r="U264" s="103">
        <v>9785605474555</v>
      </c>
      <c r="V264" s="112" t="s">
        <v>198</v>
      </c>
      <c r="W264" s="125">
        <v>64.099999999999994</v>
      </c>
      <c r="X264" s="103">
        <v>530</v>
      </c>
      <c r="AC264" s="152"/>
    </row>
    <row r="265" spans="1:29" customFormat="1">
      <c r="A265" s="45">
        <v>19</v>
      </c>
      <c r="B265" s="83"/>
      <c r="C265" s="46">
        <f t="shared" si="36"/>
        <v>9785006307179</v>
      </c>
      <c r="D265" s="47" t="s">
        <v>30</v>
      </c>
      <c r="E265" s="48" t="s">
        <v>51</v>
      </c>
      <c r="F265" s="49" t="s">
        <v>28</v>
      </c>
      <c r="G265" s="50">
        <v>80</v>
      </c>
      <c r="H265" s="47" t="s">
        <v>199</v>
      </c>
      <c r="I265" s="123" t="s">
        <v>200</v>
      </c>
      <c r="J265" s="47" t="s">
        <v>201</v>
      </c>
      <c r="K265" s="51">
        <v>2026</v>
      </c>
      <c r="L265" s="47" t="s">
        <v>99</v>
      </c>
      <c r="M265" s="47"/>
      <c r="N265" s="47" t="s">
        <v>202</v>
      </c>
      <c r="O265" s="123" t="s">
        <v>203</v>
      </c>
      <c r="P265" s="47" t="s">
        <v>204</v>
      </c>
      <c r="Q265" s="81">
        <f t="shared" si="37"/>
        <v>55.7</v>
      </c>
      <c r="R265" s="1"/>
      <c r="S265" s="74" t="str">
        <f t="shared" si="38"/>
        <v/>
      </c>
      <c r="T265" s="52" t="str">
        <f t="shared" si="39"/>
        <v>Image</v>
      </c>
      <c r="U265" s="103">
        <v>9785006307179</v>
      </c>
      <c r="V265" s="112" t="s">
        <v>205</v>
      </c>
      <c r="W265" s="105">
        <v>55.7</v>
      </c>
      <c r="X265" s="103">
        <v>420</v>
      </c>
      <c r="AC265" s="152"/>
    </row>
    <row r="266" spans="1:29" customFormat="1">
      <c r="A266" s="45">
        <v>20</v>
      </c>
      <c r="B266" s="83"/>
      <c r="C266" s="46">
        <f t="shared" si="36"/>
        <v>9785605474661</v>
      </c>
      <c r="D266" s="47" t="s">
        <v>30</v>
      </c>
      <c r="E266" s="48" t="s">
        <v>51</v>
      </c>
      <c r="F266" s="49" t="s">
        <v>28</v>
      </c>
      <c r="G266" s="50">
        <v>56</v>
      </c>
      <c r="H266" s="47" t="s">
        <v>206</v>
      </c>
      <c r="I266" s="123" t="s">
        <v>207</v>
      </c>
      <c r="J266" s="47" t="s">
        <v>208</v>
      </c>
      <c r="K266" s="51">
        <v>2026</v>
      </c>
      <c r="L266" s="47" t="s">
        <v>82</v>
      </c>
      <c r="M266" s="47"/>
      <c r="N266" s="47" t="s">
        <v>209</v>
      </c>
      <c r="O266" s="123" t="s">
        <v>210</v>
      </c>
      <c r="P266" s="47" t="s">
        <v>211</v>
      </c>
      <c r="Q266" s="81">
        <f t="shared" si="37"/>
        <v>69.099999999999994</v>
      </c>
      <c r="R266" s="1"/>
      <c r="S266" s="74" t="str">
        <f t="shared" si="38"/>
        <v/>
      </c>
      <c r="T266" s="52" t="str">
        <f t="shared" si="39"/>
        <v>Image</v>
      </c>
      <c r="U266" s="103">
        <v>9785605474661</v>
      </c>
      <c r="V266" s="112" t="s">
        <v>212</v>
      </c>
      <c r="W266" s="128">
        <v>69.099999999999994</v>
      </c>
      <c r="X266" s="103">
        <v>608</v>
      </c>
      <c r="AC266" s="152"/>
    </row>
    <row r="267" spans="1:29" customFormat="1">
      <c r="A267" s="45">
        <v>21</v>
      </c>
      <c r="B267" s="83"/>
      <c r="C267" s="46">
        <f t="shared" si="36"/>
        <v>9785389330504</v>
      </c>
      <c r="D267" s="47" t="s">
        <v>30</v>
      </c>
      <c r="E267" s="48" t="s">
        <v>51</v>
      </c>
      <c r="F267" s="49" t="s">
        <v>6</v>
      </c>
      <c r="G267" s="50">
        <v>512</v>
      </c>
      <c r="H267" s="47" t="s">
        <v>213</v>
      </c>
      <c r="I267" s="123" t="s">
        <v>214</v>
      </c>
      <c r="J267" s="47" t="s">
        <v>215</v>
      </c>
      <c r="K267" s="51">
        <v>2026</v>
      </c>
      <c r="L267" s="47" t="s">
        <v>216</v>
      </c>
      <c r="M267" s="47" t="s">
        <v>217</v>
      </c>
      <c r="N267" s="47" t="s">
        <v>218</v>
      </c>
      <c r="O267" s="123" t="s">
        <v>219</v>
      </c>
      <c r="P267" s="47" t="s">
        <v>220</v>
      </c>
      <c r="Q267" s="81">
        <f t="shared" si="37"/>
        <v>60.4</v>
      </c>
      <c r="R267" s="1"/>
      <c r="S267" s="74" t="str">
        <f t="shared" si="38"/>
        <v/>
      </c>
      <c r="T267" s="52" t="str">
        <f t="shared" si="39"/>
        <v>Image</v>
      </c>
      <c r="U267" s="103">
        <v>9785389330504</v>
      </c>
      <c r="V267" s="112" t="s">
        <v>221</v>
      </c>
      <c r="W267" s="125">
        <v>60.4</v>
      </c>
      <c r="X267" s="103">
        <v>656</v>
      </c>
      <c r="AC267" s="152"/>
    </row>
    <row r="268" spans="1:29" customFormat="1">
      <c r="A268" s="45">
        <v>22</v>
      </c>
      <c r="B268" s="83"/>
      <c r="C268" s="46">
        <f t="shared" si="36"/>
        <v>9785605474692</v>
      </c>
      <c r="D268" s="47" t="s">
        <v>30</v>
      </c>
      <c r="E268" s="48" t="s">
        <v>51</v>
      </c>
      <c r="F268" s="49" t="s">
        <v>28</v>
      </c>
      <c r="G268" s="50">
        <v>32</v>
      </c>
      <c r="H268" s="47" t="s">
        <v>222</v>
      </c>
      <c r="I268" s="123" t="s">
        <v>223</v>
      </c>
      <c r="J268" s="47" t="s">
        <v>224</v>
      </c>
      <c r="K268" s="51">
        <v>2026</v>
      </c>
      <c r="L268" s="47" t="s">
        <v>82</v>
      </c>
      <c r="M268" s="47"/>
      <c r="N268" s="47" t="s">
        <v>225</v>
      </c>
      <c r="O268" s="123" t="s">
        <v>226</v>
      </c>
      <c r="P268" s="47" t="s">
        <v>227</v>
      </c>
      <c r="Q268" s="81">
        <f t="shared" si="37"/>
        <v>59.7</v>
      </c>
      <c r="R268" s="1"/>
      <c r="S268" s="74" t="str">
        <f t="shared" si="38"/>
        <v/>
      </c>
      <c r="T268" s="52" t="str">
        <f t="shared" si="39"/>
        <v>Image</v>
      </c>
      <c r="U268" s="103">
        <v>9785605474692</v>
      </c>
      <c r="V268" s="112" t="s">
        <v>228</v>
      </c>
      <c r="W268" s="125">
        <v>59.7</v>
      </c>
      <c r="X268" s="103">
        <v>348</v>
      </c>
      <c r="AC268" s="152"/>
    </row>
    <row r="269" spans="1:29" customFormat="1">
      <c r="A269" s="45">
        <v>23</v>
      </c>
      <c r="B269" s="83"/>
      <c r="C269" s="46">
        <f t="shared" si="36"/>
        <v>9785353120285</v>
      </c>
      <c r="D269" s="47" t="s">
        <v>30</v>
      </c>
      <c r="E269" s="48" t="s">
        <v>51</v>
      </c>
      <c r="F269" s="49" t="s">
        <v>28</v>
      </c>
      <c r="G269" s="50">
        <v>112</v>
      </c>
      <c r="H269" s="47" t="s">
        <v>229</v>
      </c>
      <c r="I269" s="123" t="s">
        <v>230</v>
      </c>
      <c r="J269" s="47" t="s">
        <v>231</v>
      </c>
      <c r="K269" s="51">
        <v>2026</v>
      </c>
      <c r="L269" s="47" t="s">
        <v>169</v>
      </c>
      <c r="M269" s="47"/>
      <c r="N269" s="47" t="s">
        <v>232</v>
      </c>
      <c r="O269" s="123" t="s">
        <v>233</v>
      </c>
      <c r="P269" s="47" t="s">
        <v>234</v>
      </c>
      <c r="Q269" s="81">
        <f t="shared" si="37"/>
        <v>42.2</v>
      </c>
      <c r="R269" s="1"/>
      <c r="S269" s="74" t="str">
        <f t="shared" si="38"/>
        <v/>
      </c>
      <c r="T269" s="52" t="str">
        <f t="shared" si="39"/>
        <v>Image</v>
      </c>
      <c r="U269" s="103">
        <v>9785353120285</v>
      </c>
      <c r="V269" s="112" t="s">
        <v>235</v>
      </c>
      <c r="W269" s="105">
        <v>42.2</v>
      </c>
      <c r="X269" s="103">
        <v>360</v>
      </c>
      <c r="AC269" s="152"/>
    </row>
    <row r="270" spans="1:29" customFormat="1">
      <c r="A270" s="45">
        <v>24</v>
      </c>
      <c r="B270" s="83"/>
      <c r="C270" s="46">
        <f t="shared" si="36"/>
        <v>9785699878550</v>
      </c>
      <c r="D270" s="47" t="s">
        <v>30</v>
      </c>
      <c r="E270" s="48" t="s">
        <v>51</v>
      </c>
      <c r="F270" s="49" t="s">
        <v>6</v>
      </c>
      <c r="G270" s="50">
        <v>160</v>
      </c>
      <c r="H270" s="47" t="s">
        <v>236</v>
      </c>
      <c r="I270" s="123" t="s">
        <v>237</v>
      </c>
      <c r="J270" s="47" t="s">
        <v>238</v>
      </c>
      <c r="K270" s="51">
        <v>2026</v>
      </c>
      <c r="L270" s="47" t="s">
        <v>239</v>
      </c>
      <c r="M270" s="47" t="s">
        <v>240</v>
      </c>
      <c r="N270" s="47" t="s">
        <v>241</v>
      </c>
      <c r="O270" s="123" t="s">
        <v>242</v>
      </c>
      <c r="P270" s="47" t="s">
        <v>243</v>
      </c>
      <c r="Q270" s="81">
        <f t="shared" si="37"/>
        <v>36</v>
      </c>
      <c r="R270" s="1"/>
      <c r="S270" s="74" t="str">
        <f t="shared" si="38"/>
        <v/>
      </c>
      <c r="T270" s="52" t="str">
        <f t="shared" si="39"/>
        <v>Image</v>
      </c>
      <c r="U270" s="103">
        <v>9785699878550</v>
      </c>
      <c r="V270" s="112" t="s">
        <v>244</v>
      </c>
      <c r="W270" s="105">
        <v>36</v>
      </c>
      <c r="X270" s="103">
        <v>285</v>
      </c>
      <c r="AC270" s="152"/>
    </row>
    <row r="271" spans="1:29" customFormat="1">
      <c r="A271" s="45">
        <v>25</v>
      </c>
      <c r="B271" s="83"/>
      <c r="C271" s="46">
        <f t="shared" si="36"/>
        <v>9785605585923</v>
      </c>
      <c r="D271" s="47" t="s">
        <v>30</v>
      </c>
      <c r="E271" s="48" t="s">
        <v>51</v>
      </c>
      <c r="F271" s="49" t="s">
        <v>6</v>
      </c>
      <c r="G271" s="50">
        <v>48</v>
      </c>
      <c r="H271" s="47" t="s">
        <v>245</v>
      </c>
      <c r="I271" s="123" t="s">
        <v>246</v>
      </c>
      <c r="J271" s="47" t="s">
        <v>247</v>
      </c>
      <c r="K271" s="51">
        <v>2026</v>
      </c>
      <c r="L271" s="47" t="s">
        <v>248</v>
      </c>
      <c r="M271" s="47" t="s">
        <v>249</v>
      </c>
      <c r="N271" s="47" t="s">
        <v>250</v>
      </c>
      <c r="O271" s="123" t="s">
        <v>251</v>
      </c>
      <c r="P271" s="47" t="s">
        <v>252</v>
      </c>
      <c r="Q271" s="81">
        <f t="shared" si="37"/>
        <v>50.9</v>
      </c>
      <c r="R271" s="1"/>
      <c r="S271" s="74" t="str">
        <f t="shared" si="38"/>
        <v/>
      </c>
      <c r="T271" s="52" t="str">
        <f t="shared" si="39"/>
        <v>Image</v>
      </c>
      <c r="U271" s="103">
        <v>9785605585923</v>
      </c>
      <c r="V271" s="112" t="s">
        <v>253</v>
      </c>
      <c r="W271" s="105">
        <v>50.9</v>
      </c>
      <c r="X271" s="103">
        <v>265</v>
      </c>
      <c r="AC271" s="152"/>
    </row>
    <row r="272" spans="1:29" customFormat="1">
      <c r="A272" s="45">
        <v>26</v>
      </c>
      <c r="B272" s="83"/>
      <c r="C272" s="46">
        <f t="shared" si="36"/>
        <v>9785961486858</v>
      </c>
      <c r="D272" s="47" t="s">
        <v>30</v>
      </c>
      <c r="E272" s="48" t="s">
        <v>51</v>
      </c>
      <c r="F272" s="49" t="s">
        <v>28</v>
      </c>
      <c r="G272" s="50">
        <v>72</v>
      </c>
      <c r="H272" s="47" t="s">
        <v>254</v>
      </c>
      <c r="I272" s="123" t="s">
        <v>255</v>
      </c>
      <c r="J272" s="47" t="s">
        <v>256</v>
      </c>
      <c r="K272" s="51">
        <v>2026</v>
      </c>
      <c r="L272" s="47" t="s">
        <v>99</v>
      </c>
      <c r="M272" s="47" t="s">
        <v>257</v>
      </c>
      <c r="N272" s="47" t="s">
        <v>258</v>
      </c>
      <c r="O272" s="123" t="s">
        <v>259</v>
      </c>
      <c r="P272" s="47" t="s">
        <v>260</v>
      </c>
      <c r="Q272" s="81">
        <f t="shared" si="37"/>
        <v>67.099999999999994</v>
      </c>
      <c r="R272" s="1"/>
      <c r="S272" s="74" t="str">
        <f t="shared" si="38"/>
        <v/>
      </c>
      <c r="T272" s="52" t="str">
        <f t="shared" si="39"/>
        <v>Image</v>
      </c>
      <c r="U272" s="103">
        <v>9785961486858</v>
      </c>
      <c r="V272" s="112" t="s">
        <v>261</v>
      </c>
      <c r="W272" s="105">
        <v>67.099999999999994</v>
      </c>
      <c r="X272" s="103">
        <v>510</v>
      </c>
      <c r="AC272" s="152"/>
    </row>
    <row r="273" spans="1:29" customFormat="1">
      <c r="A273" s="45">
        <v>27</v>
      </c>
      <c r="B273" s="83"/>
      <c r="C273" s="46">
        <f t="shared" si="36"/>
        <v>9785604425145</v>
      </c>
      <c r="D273" s="47" t="s">
        <v>30</v>
      </c>
      <c r="E273" s="48" t="s">
        <v>51</v>
      </c>
      <c r="F273" s="49" t="s">
        <v>6</v>
      </c>
      <c r="G273" s="50">
        <v>32</v>
      </c>
      <c r="H273" s="47" t="s">
        <v>262</v>
      </c>
      <c r="I273" s="123" t="s">
        <v>263</v>
      </c>
      <c r="J273" s="47" t="s">
        <v>264</v>
      </c>
      <c r="K273" s="51">
        <v>2026</v>
      </c>
      <c r="L273" s="47" t="s">
        <v>82</v>
      </c>
      <c r="M273" s="47"/>
      <c r="N273" s="47" t="s">
        <v>265</v>
      </c>
      <c r="O273" s="123" t="s">
        <v>266</v>
      </c>
      <c r="P273" s="47" t="s">
        <v>267</v>
      </c>
      <c r="Q273" s="81">
        <f t="shared" si="37"/>
        <v>48.3</v>
      </c>
      <c r="R273" s="1"/>
      <c r="S273" s="74" t="str">
        <f t="shared" si="38"/>
        <v/>
      </c>
      <c r="T273" s="52" t="str">
        <f t="shared" si="39"/>
        <v>Image</v>
      </c>
      <c r="U273" s="103">
        <v>9785604425145</v>
      </c>
      <c r="V273" s="112" t="s">
        <v>268</v>
      </c>
      <c r="W273" s="105">
        <v>48.3</v>
      </c>
      <c r="X273" s="103">
        <v>389</v>
      </c>
      <c r="AC273" s="152"/>
    </row>
    <row r="274" spans="1:29" customFormat="1">
      <c r="A274" s="45">
        <v>28</v>
      </c>
      <c r="B274" s="83"/>
      <c r="C274" s="46">
        <f t="shared" si="36"/>
        <v>9785605474616</v>
      </c>
      <c r="D274" s="47" t="s">
        <v>30</v>
      </c>
      <c r="E274" s="48" t="s">
        <v>51</v>
      </c>
      <c r="F274" s="49" t="s">
        <v>28</v>
      </c>
      <c r="G274" s="50">
        <v>32</v>
      </c>
      <c r="H274" s="47" t="s">
        <v>269</v>
      </c>
      <c r="I274" s="123" t="s">
        <v>270</v>
      </c>
      <c r="J274" s="47" t="s">
        <v>271</v>
      </c>
      <c r="K274" s="51">
        <v>2026</v>
      </c>
      <c r="L274" s="47" t="s">
        <v>82</v>
      </c>
      <c r="M274" s="47" t="s">
        <v>272</v>
      </c>
      <c r="N274" s="47" t="s">
        <v>273</v>
      </c>
      <c r="O274" s="123" t="s">
        <v>274</v>
      </c>
      <c r="P274" s="47" t="s">
        <v>275</v>
      </c>
      <c r="Q274" s="81">
        <f t="shared" si="37"/>
        <v>66.400000000000006</v>
      </c>
      <c r="R274" s="1"/>
      <c r="S274" s="74" t="str">
        <f t="shared" si="38"/>
        <v/>
      </c>
      <c r="T274" s="52" t="str">
        <f t="shared" si="39"/>
        <v>Image</v>
      </c>
      <c r="U274" s="103">
        <v>9785605474616</v>
      </c>
      <c r="V274" s="112" t="s">
        <v>276</v>
      </c>
      <c r="W274" s="105">
        <v>66.400000000000006</v>
      </c>
      <c r="X274" s="103">
        <v>348</v>
      </c>
      <c r="AC274" s="152"/>
    </row>
    <row r="275" spans="1:29" customFormat="1">
      <c r="A275" s="45">
        <v>29</v>
      </c>
      <c r="B275" s="83"/>
      <c r="C275" s="46">
        <f t="shared" si="36"/>
        <v>9785171859930</v>
      </c>
      <c r="D275" s="47" t="s">
        <v>30</v>
      </c>
      <c r="E275" s="48" t="s">
        <v>51</v>
      </c>
      <c r="F275" s="49" t="s">
        <v>6</v>
      </c>
      <c r="G275" s="50">
        <v>304</v>
      </c>
      <c r="H275" s="47" t="s">
        <v>277</v>
      </c>
      <c r="I275" s="123" t="s">
        <v>278</v>
      </c>
      <c r="J275" s="47" t="s">
        <v>279</v>
      </c>
      <c r="K275" s="51">
        <v>2026</v>
      </c>
      <c r="L275" s="47" t="s">
        <v>24</v>
      </c>
      <c r="M275" s="47" t="s">
        <v>280</v>
      </c>
      <c r="N275" s="47" t="s">
        <v>281</v>
      </c>
      <c r="O275" s="123" t="s">
        <v>282</v>
      </c>
      <c r="P275" s="47" t="s">
        <v>283</v>
      </c>
      <c r="Q275" s="81">
        <f t="shared" si="37"/>
        <v>65.5</v>
      </c>
      <c r="R275" s="1"/>
      <c r="S275" s="74" t="str">
        <f t="shared" si="38"/>
        <v/>
      </c>
      <c r="T275" s="52" t="str">
        <f t="shared" si="39"/>
        <v>Image</v>
      </c>
      <c r="U275" s="103">
        <v>9785171859930</v>
      </c>
      <c r="V275" s="112" t="s">
        <v>284</v>
      </c>
      <c r="W275" s="125">
        <v>65.5</v>
      </c>
      <c r="X275" s="103">
        <v>545</v>
      </c>
      <c r="AC275" s="152"/>
    </row>
    <row r="276" spans="1:29" customFormat="1">
      <c r="A276" s="45">
        <v>30</v>
      </c>
      <c r="B276" s="83"/>
      <c r="C276" s="46">
        <f t="shared" si="36"/>
        <v>9785605474678</v>
      </c>
      <c r="D276" s="47" t="s">
        <v>30</v>
      </c>
      <c r="E276" s="48" t="s">
        <v>51</v>
      </c>
      <c r="F276" s="49" t="s">
        <v>28</v>
      </c>
      <c r="G276" s="50">
        <v>40</v>
      </c>
      <c r="H276" s="47" t="s">
        <v>285</v>
      </c>
      <c r="I276" s="123" t="s">
        <v>286</v>
      </c>
      <c r="J276" s="47" t="s">
        <v>287</v>
      </c>
      <c r="K276" s="51">
        <v>2026</v>
      </c>
      <c r="L276" s="47" t="s">
        <v>82</v>
      </c>
      <c r="M276" s="47"/>
      <c r="N276" s="47" t="s">
        <v>288</v>
      </c>
      <c r="O276" s="123" t="s">
        <v>289</v>
      </c>
      <c r="P276" s="47" t="s">
        <v>290</v>
      </c>
      <c r="Q276" s="81">
        <f t="shared" si="37"/>
        <v>61.5</v>
      </c>
      <c r="R276" s="1"/>
      <c r="S276" s="74" t="str">
        <f t="shared" si="38"/>
        <v/>
      </c>
      <c r="T276" s="52" t="str">
        <f t="shared" si="39"/>
        <v>Image</v>
      </c>
      <c r="U276" s="103">
        <v>9785605474678</v>
      </c>
      <c r="V276" s="112" t="s">
        <v>291</v>
      </c>
      <c r="W276" s="105">
        <v>61.5</v>
      </c>
      <c r="X276" s="103">
        <v>270</v>
      </c>
      <c r="AC276" s="152"/>
    </row>
    <row r="277" spans="1:29" customFormat="1">
      <c r="A277" s="45">
        <v>31</v>
      </c>
      <c r="B277" s="83"/>
      <c r="C277" s="46">
        <f t="shared" si="36"/>
        <v>9785000417003</v>
      </c>
      <c r="D277" s="47" t="s">
        <v>30</v>
      </c>
      <c r="E277" s="48" t="s">
        <v>51</v>
      </c>
      <c r="F277" s="49" t="s">
        <v>6</v>
      </c>
      <c r="G277" s="50">
        <v>48</v>
      </c>
      <c r="H277" s="47" t="s">
        <v>306</v>
      </c>
      <c r="I277" s="123" t="s">
        <v>307</v>
      </c>
      <c r="J277" s="47" t="s">
        <v>308</v>
      </c>
      <c r="K277" s="51">
        <v>2026</v>
      </c>
      <c r="L277" s="47" t="s">
        <v>124</v>
      </c>
      <c r="M277" s="47" t="s">
        <v>309</v>
      </c>
      <c r="N277" s="47" t="s">
        <v>310</v>
      </c>
      <c r="O277" s="123" t="s">
        <v>311</v>
      </c>
      <c r="P277" s="47" t="s">
        <v>312</v>
      </c>
      <c r="Q277" s="81">
        <f t="shared" si="37"/>
        <v>70.900000000000006</v>
      </c>
      <c r="R277" s="1"/>
      <c r="S277" s="74" t="str">
        <f t="shared" si="38"/>
        <v/>
      </c>
      <c r="T277" s="52" t="str">
        <f t="shared" si="39"/>
        <v>Image</v>
      </c>
      <c r="U277" s="103">
        <v>9785000417003</v>
      </c>
      <c r="V277" s="112" t="s">
        <v>313</v>
      </c>
      <c r="W277" s="128">
        <v>70.900000000000006</v>
      </c>
      <c r="X277" s="103">
        <v>397</v>
      </c>
      <c r="AC277" s="152"/>
    </row>
    <row r="278" spans="1:29" customFormat="1">
      <c r="A278" s="45">
        <v>32</v>
      </c>
      <c r="B278" s="83"/>
      <c r="C278" s="46">
        <f t="shared" si="36"/>
        <v>9785907793514</v>
      </c>
      <c r="D278" s="47" t="s">
        <v>30</v>
      </c>
      <c r="E278" s="48" t="s">
        <v>51</v>
      </c>
      <c r="F278" s="49" t="s">
        <v>28</v>
      </c>
      <c r="G278" s="50">
        <v>88</v>
      </c>
      <c r="H278" s="47" t="s">
        <v>314</v>
      </c>
      <c r="I278" s="123" t="s">
        <v>315</v>
      </c>
      <c r="J278" s="47" t="s">
        <v>316</v>
      </c>
      <c r="K278" s="51">
        <v>2026</v>
      </c>
      <c r="L278" s="47" t="s">
        <v>186</v>
      </c>
      <c r="M278" s="47" t="s">
        <v>187</v>
      </c>
      <c r="N278" s="47" t="s">
        <v>317</v>
      </c>
      <c r="O278" s="123" t="s">
        <v>318</v>
      </c>
      <c r="P278" s="47" t="s">
        <v>319</v>
      </c>
      <c r="Q278" s="81">
        <f t="shared" si="37"/>
        <v>73</v>
      </c>
      <c r="R278" s="1"/>
      <c r="S278" s="74" t="str">
        <f t="shared" si="38"/>
        <v/>
      </c>
      <c r="T278" s="52" t="str">
        <f t="shared" si="39"/>
        <v>Image</v>
      </c>
      <c r="U278" s="103">
        <v>9785907793514</v>
      </c>
      <c r="V278" s="112" t="s">
        <v>320</v>
      </c>
      <c r="W278" s="128">
        <v>73</v>
      </c>
      <c r="X278" s="103">
        <v>612</v>
      </c>
      <c r="AC278" s="152"/>
    </row>
    <row r="279" spans="1:29" customFormat="1">
      <c r="A279" s="45">
        <v>33</v>
      </c>
      <c r="B279" s="83"/>
      <c r="C279" s="46">
        <f t="shared" si="36"/>
        <v>9785001145288</v>
      </c>
      <c r="D279" s="47" t="s">
        <v>30</v>
      </c>
      <c r="E279" s="48" t="s">
        <v>51</v>
      </c>
      <c r="F279" s="49" t="s">
        <v>6</v>
      </c>
      <c r="G279" s="50">
        <v>128</v>
      </c>
      <c r="H279" s="47" t="s">
        <v>321</v>
      </c>
      <c r="I279" s="123" t="s">
        <v>322</v>
      </c>
      <c r="J279" s="47" t="s">
        <v>323</v>
      </c>
      <c r="K279" s="51">
        <v>2026</v>
      </c>
      <c r="L279" s="47" t="s">
        <v>324</v>
      </c>
      <c r="M279" s="47" t="s">
        <v>325</v>
      </c>
      <c r="N279" s="47" t="s">
        <v>326</v>
      </c>
      <c r="O279" s="123" t="s">
        <v>327</v>
      </c>
      <c r="P279" s="47" t="s">
        <v>328</v>
      </c>
      <c r="Q279" s="81">
        <f t="shared" si="37"/>
        <v>55.2</v>
      </c>
      <c r="R279" s="1"/>
      <c r="S279" s="74" t="str">
        <f t="shared" si="38"/>
        <v/>
      </c>
      <c r="T279" s="52" t="str">
        <f t="shared" si="39"/>
        <v>Image</v>
      </c>
      <c r="U279" s="103">
        <v>9785001145288</v>
      </c>
      <c r="V279" s="112" t="s">
        <v>329</v>
      </c>
      <c r="W279" s="105">
        <v>55.2</v>
      </c>
      <c r="X279" s="103">
        <v>354</v>
      </c>
      <c r="AC279" s="152"/>
    </row>
    <row r="280" spans="1:29" customFormat="1">
      <c r="A280" s="45">
        <v>34</v>
      </c>
      <c r="B280" s="83"/>
      <c r="C280" s="46">
        <f t="shared" si="36"/>
        <v>9785002527892</v>
      </c>
      <c r="D280" s="47" t="s">
        <v>30</v>
      </c>
      <c r="E280" s="48" t="s">
        <v>51</v>
      </c>
      <c r="F280" s="49" t="s">
        <v>6</v>
      </c>
      <c r="G280" s="50">
        <v>32</v>
      </c>
      <c r="H280" s="47" t="s">
        <v>330</v>
      </c>
      <c r="I280" s="123" t="s">
        <v>331</v>
      </c>
      <c r="J280" s="47" t="s">
        <v>332</v>
      </c>
      <c r="K280" s="51">
        <v>2026</v>
      </c>
      <c r="L280" s="47" t="s">
        <v>68</v>
      </c>
      <c r="M280" s="47" t="s">
        <v>333</v>
      </c>
      <c r="N280" s="47" t="s">
        <v>334</v>
      </c>
      <c r="O280" s="123" t="s">
        <v>335</v>
      </c>
      <c r="P280" s="47" t="s">
        <v>336</v>
      </c>
      <c r="Q280" s="81">
        <f t="shared" si="37"/>
        <v>36.799999999999997</v>
      </c>
      <c r="R280" s="1"/>
      <c r="S280" s="74" t="str">
        <f t="shared" si="38"/>
        <v/>
      </c>
      <c r="T280" s="52" t="str">
        <f t="shared" si="39"/>
        <v>Image</v>
      </c>
      <c r="U280" s="103">
        <v>9785002527892</v>
      </c>
      <c r="V280" s="112" t="s">
        <v>337</v>
      </c>
      <c r="W280" s="105">
        <v>36.799999999999997</v>
      </c>
      <c r="X280" s="103">
        <v>262</v>
      </c>
      <c r="AC280" s="152"/>
    </row>
    <row r="281" spans="1:29" customFormat="1">
      <c r="A281" s="45">
        <v>35</v>
      </c>
      <c r="B281" s="83"/>
      <c r="C281" s="46">
        <f t="shared" si="36"/>
        <v>9785171787257</v>
      </c>
      <c r="D281" s="47" t="s">
        <v>30</v>
      </c>
      <c r="E281" s="48" t="s">
        <v>51</v>
      </c>
      <c r="F281" s="49" t="s">
        <v>6</v>
      </c>
      <c r="G281" s="50">
        <v>96</v>
      </c>
      <c r="H281" s="47" t="s">
        <v>338</v>
      </c>
      <c r="I281" s="123" t="s">
        <v>339</v>
      </c>
      <c r="J281" s="47" t="s">
        <v>340</v>
      </c>
      <c r="K281" s="51">
        <v>2026</v>
      </c>
      <c r="L281" s="47" t="s">
        <v>24</v>
      </c>
      <c r="M281" s="47" t="s">
        <v>341</v>
      </c>
      <c r="N281" s="47" t="s">
        <v>342</v>
      </c>
      <c r="O281" s="123" t="s">
        <v>343</v>
      </c>
      <c r="P281" s="47" t="s">
        <v>344</v>
      </c>
      <c r="Q281" s="81">
        <f t="shared" si="37"/>
        <v>40</v>
      </c>
      <c r="R281" s="1"/>
      <c r="S281" s="74" t="str">
        <f t="shared" si="38"/>
        <v/>
      </c>
      <c r="T281" s="52" t="str">
        <f t="shared" si="39"/>
        <v>Image</v>
      </c>
      <c r="U281" s="103">
        <v>9785171787257</v>
      </c>
      <c r="V281" s="112" t="s">
        <v>345</v>
      </c>
      <c r="W281" s="105">
        <v>40</v>
      </c>
      <c r="X281" s="103">
        <v>286</v>
      </c>
      <c r="AC281" s="152"/>
    </row>
    <row r="282" spans="1:29" customFormat="1">
      <c r="A282" s="45">
        <v>36</v>
      </c>
      <c r="B282" s="83"/>
      <c r="C282" s="46">
        <f t="shared" si="36"/>
        <v>9785907793927</v>
      </c>
      <c r="D282" s="47" t="s">
        <v>30</v>
      </c>
      <c r="E282" s="48" t="s">
        <v>51</v>
      </c>
      <c r="F282" s="49" t="s">
        <v>28</v>
      </c>
      <c r="G282" s="50">
        <v>40</v>
      </c>
      <c r="H282" s="47" t="s">
        <v>346</v>
      </c>
      <c r="I282" s="123" t="s">
        <v>347</v>
      </c>
      <c r="J282" s="47" t="s">
        <v>348</v>
      </c>
      <c r="K282" s="51">
        <v>2026</v>
      </c>
      <c r="L282" s="47" t="s">
        <v>186</v>
      </c>
      <c r="M282" s="47" t="s">
        <v>349</v>
      </c>
      <c r="N282" s="47" t="s">
        <v>350</v>
      </c>
      <c r="O282" s="123" t="s">
        <v>351</v>
      </c>
      <c r="P282" s="47" t="s">
        <v>352</v>
      </c>
      <c r="Q282" s="81">
        <f t="shared" si="37"/>
        <v>65.5</v>
      </c>
      <c r="R282" s="1"/>
      <c r="S282" s="74" t="str">
        <f t="shared" si="38"/>
        <v/>
      </c>
      <c r="T282" s="52" t="str">
        <f t="shared" si="39"/>
        <v>Image</v>
      </c>
      <c r="U282" s="103">
        <v>9785907793927</v>
      </c>
      <c r="V282" s="112" t="s">
        <v>353</v>
      </c>
      <c r="W282" s="125">
        <v>65.5</v>
      </c>
      <c r="X282" s="103">
        <v>470</v>
      </c>
      <c r="AC282" s="152"/>
    </row>
    <row r="283" spans="1:29" customFormat="1">
      <c r="A283" s="45">
        <v>37</v>
      </c>
      <c r="B283" s="83"/>
      <c r="C283" s="46">
        <f t="shared" si="36"/>
        <v>9785378360888</v>
      </c>
      <c r="D283" s="47" t="s">
        <v>30</v>
      </c>
      <c r="E283" s="48" t="s">
        <v>51</v>
      </c>
      <c r="F283" s="49" t="s">
        <v>6</v>
      </c>
      <c r="G283" s="50">
        <v>8</v>
      </c>
      <c r="H283" s="47" t="s">
        <v>354</v>
      </c>
      <c r="I283" s="123" t="s">
        <v>355</v>
      </c>
      <c r="J283" s="47" t="s">
        <v>356</v>
      </c>
      <c r="K283" s="51">
        <v>2026</v>
      </c>
      <c r="L283" s="47" t="s">
        <v>357</v>
      </c>
      <c r="M283" s="47" t="s">
        <v>358</v>
      </c>
      <c r="N283" s="47" t="s">
        <v>359</v>
      </c>
      <c r="O283" s="123" t="s">
        <v>360</v>
      </c>
      <c r="P283" s="47" t="s">
        <v>361</v>
      </c>
      <c r="Q283" s="81">
        <f t="shared" si="37"/>
        <v>29</v>
      </c>
      <c r="R283" s="1"/>
      <c r="S283" s="74" t="str">
        <f t="shared" si="38"/>
        <v/>
      </c>
      <c r="T283" s="52" t="str">
        <f t="shared" si="39"/>
        <v>Image</v>
      </c>
      <c r="U283" s="103">
        <v>9785378360888</v>
      </c>
      <c r="V283" s="112" t="s">
        <v>362</v>
      </c>
      <c r="W283" s="105">
        <v>29</v>
      </c>
      <c r="X283" s="103">
        <v>246</v>
      </c>
      <c r="AC283" s="152"/>
    </row>
    <row r="284" spans="1:29" customFormat="1">
      <c r="A284" s="45">
        <v>38</v>
      </c>
      <c r="B284" s="83"/>
      <c r="C284" s="46">
        <f t="shared" si="36"/>
        <v>9785171846794</v>
      </c>
      <c r="D284" s="47" t="s">
        <v>30</v>
      </c>
      <c r="E284" s="48" t="s">
        <v>51</v>
      </c>
      <c r="F284" s="49" t="s">
        <v>6</v>
      </c>
      <c r="G284" s="50">
        <v>224</v>
      </c>
      <c r="H284" s="47" t="s">
        <v>363</v>
      </c>
      <c r="I284" s="123" t="s">
        <v>364</v>
      </c>
      <c r="J284" s="47" t="s">
        <v>365</v>
      </c>
      <c r="K284" s="51">
        <v>2026</v>
      </c>
      <c r="L284" s="47" t="s">
        <v>24</v>
      </c>
      <c r="M284" s="47" t="s">
        <v>366</v>
      </c>
      <c r="N284" s="47" t="s">
        <v>367</v>
      </c>
      <c r="O284" s="123" t="s">
        <v>368</v>
      </c>
      <c r="P284" s="47" t="s">
        <v>369</v>
      </c>
      <c r="Q284" s="81">
        <f t="shared" si="37"/>
        <v>60.8</v>
      </c>
      <c r="R284" s="1"/>
      <c r="S284" s="74" t="str">
        <f t="shared" si="38"/>
        <v/>
      </c>
      <c r="T284" s="52" t="str">
        <f t="shared" si="39"/>
        <v>Image</v>
      </c>
      <c r="U284" s="103">
        <v>9785171846794</v>
      </c>
      <c r="V284" s="112" t="s">
        <v>370</v>
      </c>
      <c r="W284" s="125">
        <v>60.8</v>
      </c>
      <c r="X284" s="103">
        <v>508</v>
      </c>
      <c r="AC284" s="152"/>
    </row>
    <row r="285" spans="1:29" customFormat="1">
      <c r="A285" s="45">
        <v>39</v>
      </c>
      <c r="B285" s="83"/>
      <c r="C285" s="46">
        <f t="shared" si="36"/>
        <v>9785171858773</v>
      </c>
      <c r="D285" s="47" t="s">
        <v>30</v>
      </c>
      <c r="E285" s="48" t="s">
        <v>51</v>
      </c>
      <c r="F285" s="49" t="s">
        <v>6</v>
      </c>
      <c r="G285" s="50">
        <v>64</v>
      </c>
      <c r="H285" s="47" t="s">
        <v>371</v>
      </c>
      <c r="I285" s="123" t="s">
        <v>372</v>
      </c>
      <c r="J285" s="47" t="s">
        <v>373</v>
      </c>
      <c r="K285" s="51">
        <v>2026</v>
      </c>
      <c r="L285" s="47" t="s">
        <v>24</v>
      </c>
      <c r="M285" s="47" t="s">
        <v>374</v>
      </c>
      <c r="N285" s="47" t="s">
        <v>375</v>
      </c>
      <c r="O285" s="123" t="s">
        <v>376</v>
      </c>
      <c r="P285" s="47" t="s">
        <v>377</v>
      </c>
      <c r="Q285" s="81">
        <f t="shared" si="37"/>
        <v>67.099999999999994</v>
      </c>
      <c r="R285" s="1"/>
      <c r="S285" s="74" t="str">
        <f t="shared" si="38"/>
        <v/>
      </c>
      <c r="T285" s="52" t="str">
        <f t="shared" si="39"/>
        <v>Image</v>
      </c>
      <c r="U285" s="103">
        <v>9785171858773</v>
      </c>
      <c r="V285" s="112" t="s">
        <v>378</v>
      </c>
      <c r="W285" s="128">
        <v>67.099999999999994</v>
      </c>
      <c r="X285" s="103">
        <v>717</v>
      </c>
      <c r="AC285" s="152"/>
    </row>
    <row r="286" spans="1:29" customFormat="1">
      <c r="A286" s="45">
        <v>40</v>
      </c>
      <c r="B286" s="83"/>
      <c r="C286" s="46">
        <f t="shared" si="36"/>
        <v>9785961493177</v>
      </c>
      <c r="D286" s="47" t="s">
        <v>30</v>
      </c>
      <c r="E286" s="48" t="s">
        <v>51</v>
      </c>
      <c r="F286" s="49" t="s">
        <v>6</v>
      </c>
      <c r="G286" s="50">
        <v>56</v>
      </c>
      <c r="H286" s="47" t="s">
        <v>379</v>
      </c>
      <c r="I286" s="123" t="s">
        <v>380</v>
      </c>
      <c r="J286" s="47" t="s">
        <v>381</v>
      </c>
      <c r="K286" s="51">
        <v>2026</v>
      </c>
      <c r="L286" s="47" t="s">
        <v>99</v>
      </c>
      <c r="M286" s="47"/>
      <c r="N286" s="47" t="s">
        <v>382</v>
      </c>
      <c r="O286" s="123" t="s">
        <v>383</v>
      </c>
      <c r="P286" s="47" t="s">
        <v>384</v>
      </c>
      <c r="Q286" s="81">
        <f t="shared" si="37"/>
        <v>46.3</v>
      </c>
      <c r="R286" s="1"/>
      <c r="S286" s="74" t="str">
        <f t="shared" si="38"/>
        <v/>
      </c>
      <c r="T286" s="52" t="str">
        <f t="shared" si="39"/>
        <v>Image</v>
      </c>
      <c r="U286" s="103">
        <v>9785961493177</v>
      </c>
      <c r="V286" s="112" t="s">
        <v>385</v>
      </c>
      <c r="W286" s="105">
        <v>46.3</v>
      </c>
      <c r="X286" s="103">
        <v>330</v>
      </c>
      <c r="AC286" s="152"/>
    </row>
    <row r="287" spans="1:29" customFormat="1">
      <c r="A287" s="45">
        <v>41</v>
      </c>
      <c r="B287" s="83"/>
      <c r="C287" s="46">
        <f t="shared" si="36"/>
        <v>9785001678366</v>
      </c>
      <c r="D287" s="47" t="s">
        <v>30</v>
      </c>
      <c r="E287" s="48" t="s">
        <v>51</v>
      </c>
      <c r="F287" s="49" t="s">
        <v>6</v>
      </c>
      <c r="G287" s="50">
        <v>240</v>
      </c>
      <c r="H287" s="47" t="s">
        <v>386</v>
      </c>
      <c r="I287" s="123" t="s">
        <v>387</v>
      </c>
      <c r="J287" s="47" t="s">
        <v>388</v>
      </c>
      <c r="K287" s="51">
        <v>2026</v>
      </c>
      <c r="L287" s="47" t="s">
        <v>178</v>
      </c>
      <c r="M287" s="47" t="s">
        <v>389</v>
      </c>
      <c r="N287" s="47" t="s">
        <v>390</v>
      </c>
      <c r="O287" s="123" t="s">
        <v>391</v>
      </c>
      <c r="P287" s="47" t="s">
        <v>392</v>
      </c>
      <c r="Q287" s="81">
        <f t="shared" si="37"/>
        <v>65</v>
      </c>
      <c r="R287" s="1"/>
      <c r="S287" s="74" t="str">
        <f t="shared" si="38"/>
        <v/>
      </c>
      <c r="T287" s="52" t="str">
        <f t="shared" si="39"/>
        <v>Image</v>
      </c>
      <c r="U287" s="103">
        <v>9785001678366</v>
      </c>
      <c r="V287" s="112" t="s">
        <v>393</v>
      </c>
      <c r="W287" s="125">
        <v>65</v>
      </c>
      <c r="X287" s="103">
        <v>307</v>
      </c>
      <c r="AC287" s="152"/>
    </row>
    <row r="288" spans="1:29" customFormat="1">
      <c r="A288" s="45">
        <v>42</v>
      </c>
      <c r="B288" s="83"/>
      <c r="C288" s="46">
        <f t="shared" si="36"/>
        <v>9785907793750</v>
      </c>
      <c r="D288" s="47" t="s">
        <v>30</v>
      </c>
      <c r="E288" s="48" t="s">
        <v>51</v>
      </c>
      <c r="F288" s="49" t="s">
        <v>28</v>
      </c>
      <c r="G288" s="50">
        <v>64</v>
      </c>
      <c r="H288" s="47" t="s">
        <v>394</v>
      </c>
      <c r="I288" s="123" t="s">
        <v>395</v>
      </c>
      <c r="J288" s="47" t="s">
        <v>396</v>
      </c>
      <c r="K288" s="51">
        <v>2026</v>
      </c>
      <c r="L288" s="47" t="s">
        <v>186</v>
      </c>
      <c r="M288" s="47" t="s">
        <v>397</v>
      </c>
      <c r="N288" s="47" t="s">
        <v>398</v>
      </c>
      <c r="O288" s="123" t="s">
        <v>399</v>
      </c>
      <c r="P288" s="47" t="s">
        <v>400</v>
      </c>
      <c r="Q288" s="81">
        <f t="shared" si="37"/>
        <v>68.2</v>
      </c>
      <c r="R288" s="1"/>
      <c r="S288" s="74" t="str">
        <f t="shared" si="38"/>
        <v/>
      </c>
      <c r="T288" s="52" t="str">
        <f t="shared" si="39"/>
        <v>Image</v>
      </c>
      <c r="U288" s="103">
        <v>9785907793750</v>
      </c>
      <c r="V288" s="112" t="s">
        <v>401</v>
      </c>
      <c r="W288" s="128">
        <v>68.2</v>
      </c>
      <c r="X288" s="103">
        <v>565</v>
      </c>
      <c r="AC288" s="152"/>
    </row>
    <row r="289" spans="1:29" customFormat="1">
      <c r="A289" s="45">
        <v>43</v>
      </c>
      <c r="B289" s="83"/>
      <c r="C289" s="46">
        <f t="shared" si="36"/>
        <v>9785001677383</v>
      </c>
      <c r="D289" s="47" t="s">
        <v>30</v>
      </c>
      <c r="E289" s="48" t="s">
        <v>51</v>
      </c>
      <c r="F289" s="49" t="s">
        <v>28</v>
      </c>
      <c r="G289" s="50">
        <v>56</v>
      </c>
      <c r="H289" s="47" t="s">
        <v>402</v>
      </c>
      <c r="I289" s="123" t="s">
        <v>403</v>
      </c>
      <c r="J289" s="47" t="s">
        <v>404</v>
      </c>
      <c r="K289" s="51">
        <v>2026</v>
      </c>
      <c r="L289" s="47" t="s">
        <v>178</v>
      </c>
      <c r="M289" s="47"/>
      <c r="N289" s="47" t="s">
        <v>405</v>
      </c>
      <c r="O289" s="123" t="s">
        <v>406</v>
      </c>
      <c r="P289" s="47" t="s">
        <v>407</v>
      </c>
      <c r="Q289" s="81">
        <f t="shared" si="37"/>
        <v>74.400000000000006</v>
      </c>
      <c r="R289" s="1"/>
      <c r="S289" s="74" t="str">
        <f t="shared" si="38"/>
        <v/>
      </c>
      <c r="T289" s="52" t="str">
        <f t="shared" si="39"/>
        <v>Image</v>
      </c>
      <c r="U289" s="103">
        <v>9785001677383</v>
      </c>
      <c r="V289" s="112" t="s">
        <v>408</v>
      </c>
      <c r="W289" s="128">
        <v>74.400000000000006</v>
      </c>
      <c r="X289" s="103">
        <v>502</v>
      </c>
      <c r="AC289" s="152"/>
    </row>
    <row r="290" spans="1:29" customFormat="1">
      <c r="A290" s="45">
        <v>44</v>
      </c>
      <c r="B290" s="83"/>
      <c r="C290" s="46">
        <f t="shared" si="36"/>
        <v>9785437004463</v>
      </c>
      <c r="D290" s="47" t="s">
        <v>30</v>
      </c>
      <c r="E290" s="48" t="s">
        <v>51</v>
      </c>
      <c r="F290" s="49" t="s">
        <v>6</v>
      </c>
      <c r="G290" s="50">
        <v>48</v>
      </c>
      <c r="H290" s="47" t="s">
        <v>409</v>
      </c>
      <c r="I290" s="123" t="s">
        <v>410</v>
      </c>
      <c r="J290" s="47" t="s">
        <v>411</v>
      </c>
      <c r="K290" s="51">
        <v>2026</v>
      </c>
      <c r="L290" s="47" t="s">
        <v>412</v>
      </c>
      <c r="M290" s="47"/>
      <c r="N290" s="47" t="s">
        <v>413</v>
      </c>
      <c r="O290" s="123" t="s">
        <v>414</v>
      </c>
      <c r="P290" s="47" t="s">
        <v>415</v>
      </c>
      <c r="Q290" s="81">
        <f t="shared" si="37"/>
        <v>56.3</v>
      </c>
      <c r="R290" s="1"/>
      <c r="S290" s="74" t="str">
        <f t="shared" si="38"/>
        <v/>
      </c>
      <c r="T290" s="52" t="str">
        <f t="shared" si="39"/>
        <v>Image</v>
      </c>
      <c r="U290" s="103">
        <v>9785437004463</v>
      </c>
      <c r="V290" s="112" t="s">
        <v>416</v>
      </c>
      <c r="W290" s="105">
        <v>56.3</v>
      </c>
      <c r="X290" s="103">
        <v>296</v>
      </c>
      <c r="AC290" s="152"/>
    </row>
    <row r="291" spans="1:29" customFormat="1">
      <c r="A291" s="45">
        <v>45</v>
      </c>
      <c r="B291" s="83"/>
      <c r="C291" s="46">
        <f t="shared" si="36"/>
        <v>9785002528202</v>
      </c>
      <c r="D291" s="47" t="s">
        <v>30</v>
      </c>
      <c r="E291" s="48" t="s">
        <v>51</v>
      </c>
      <c r="F291" s="49" t="s">
        <v>6</v>
      </c>
      <c r="G291" s="50">
        <v>64</v>
      </c>
      <c r="H291" s="47" t="s">
        <v>65</v>
      </c>
      <c r="I291" s="123" t="s">
        <v>417</v>
      </c>
      <c r="J291" s="47" t="s">
        <v>418</v>
      </c>
      <c r="K291" s="51">
        <v>2026</v>
      </c>
      <c r="L291" s="47" t="s">
        <v>68</v>
      </c>
      <c r="M291" s="47" t="s">
        <v>419</v>
      </c>
      <c r="N291" s="47" t="s">
        <v>70</v>
      </c>
      <c r="O291" s="123" t="s">
        <v>420</v>
      </c>
      <c r="P291" s="47" t="s">
        <v>421</v>
      </c>
      <c r="Q291" s="81">
        <f t="shared" si="37"/>
        <v>33</v>
      </c>
      <c r="R291" s="1"/>
      <c r="S291" s="74" t="str">
        <f t="shared" si="38"/>
        <v/>
      </c>
      <c r="T291" s="52" t="str">
        <f t="shared" si="39"/>
        <v>Image</v>
      </c>
      <c r="U291" s="103">
        <v>9785002528202</v>
      </c>
      <c r="V291" s="112" t="s">
        <v>422</v>
      </c>
      <c r="W291" s="105">
        <v>33</v>
      </c>
      <c r="X291" s="103">
        <v>241</v>
      </c>
      <c r="AC291" s="152"/>
    </row>
    <row r="292" spans="1:29" customFormat="1">
      <c r="A292" s="45">
        <v>46</v>
      </c>
      <c r="B292" s="83"/>
      <c r="C292" s="46">
        <f t="shared" si="36"/>
        <v>9785002528196</v>
      </c>
      <c r="D292" s="47" t="s">
        <v>30</v>
      </c>
      <c r="E292" s="48" t="s">
        <v>51</v>
      </c>
      <c r="F292" s="49" t="s">
        <v>6</v>
      </c>
      <c r="G292" s="50">
        <v>80</v>
      </c>
      <c r="H292" s="47" t="s">
        <v>65</v>
      </c>
      <c r="I292" s="123" t="s">
        <v>423</v>
      </c>
      <c r="J292" s="47" t="s">
        <v>424</v>
      </c>
      <c r="K292" s="51">
        <v>2026</v>
      </c>
      <c r="L292" s="47" t="s">
        <v>68</v>
      </c>
      <c r="M292" s="47" t="s">
        <v>419</v>
      </c>
      <c r="N292" s="47" t="s">
        <v>70</v>
      </c>
      <c r="O292" s="123" t="s">
        <v>425</v>
      </c>
      <c r="P292" s="47" t="s">
        <v>426</v>
      </c>
      <c r="Q292" s="81">
        <f t="shared" si="37"/>
        <v>37.4</v>
      </c>
      <c r="R292" s="1"/>
      <c r="S292" s="74" t="str">
        <f t="shared" si="38"/>
        <v/>
      </c>
      <c r="T292" s="52" t="str">
        <f t="shared" si="39"/>
        <v>Image</v>
      </c>
      <c r="U292" s="103">
        <v>9785002528196</v>
      </c>
      <c r="V292" s="112" t="s">
        <v>427</v>
      </c>
      <c r="W292" s="105">
        <v>37.4</v>
      </c>
      <c r="X292" s="103">
        <v>272</v>
      </c>
      <c r="AC292" s="152"/>
    </row>
    <row r="293" spans="1:29" customFormat="1">
      <c r="A293" s="45">
        <v>47</v>
      </c>
      <c r="B293" s="83"/>
      <c r="C293" s="46">
        <f t="shared" si="36"/>
        <v>9785002528172</v>
      </c>
      <c r="D293" s="47" t="s">
        <v>30</v>
      </c>
      <c r="E293" s="48" t="s">
        <v>51</v>
      </c>
      <c r="F293" s="49" t="s">
        <v>6</v>
      </c>
      <c r="G293" s="50">
        <v>128</v>
      </c>
      <c r="H293" s="47" t="s">
        <v>428</v>
      </c>
      <c r="I293" s="123" t="s">
        <v>429</v>
      </c>
      <c r="J293" s="47" t="s">
        <v>430</v>
      </c>
      <c r="K293" s="51">
        <v>2026</v>
      </c>
      <c r="L293" s="47" t="s">
        <v>68</v>
      </c>
      <c r="M293" s="47" t="s">
        <v>431</v>
      </c>
      <c r="N293" s="47" t="s">
        <v>432</v>
      </c>
      <c r="O293" s="123" t="s">
        <v>433</v>
      </c>
      <c r="P293" s="47" t="s">
        <v>434</v>
      </c>
      <c r="Q293" s="81">
        <f t="shared" si="37"/>
        <v>30.7</v>
      </c>
      <c r="R293" s="1"/>
      <c r="S293" s="74" t="str">
        <f t="shared" si="38"/>
        <v/>
      </c>
      <c r="T293" s="52" t="str">
        <f t="shared" si="39"/>
        <v>Image</v>
      </c>
      <c r="U293" s="103">
        <v>9785002528172</v>
      </c>
      <c r="V293" s="112" t="s">
        <v>435</v>
      </c>
      <c r="W293" s="105">
        <v>30.7</v>
      </c>
      <c r="X293" s="103">
        <v>216</v>
      </c>
      <c r="AC293" s="152"/>
    </row>
    <row r="294" spans="1:29" customFormat="1">
      <c r="A294" s="45">
        <v>48</v>
      </c>
      <c r="B294" s="83"/>
      <c r="C294" s="46">
        <f t="shared" si="36"/>
        <v>9785000416884</v>
      </c>
      <c r="D294" s="47" t="s">
        <v>30</v>
      </c>
      <c r="E294" s="48" t="s">
        <v>51</v>
      </c>
      <c r="F294" s="49" t="s">
        <v>6</v>
      </c>
      <c r="G294" s="50">
        <v>14</v>
      </c>
      <c r="H294" s="47" t="s">
        <v>436</v>
      </c>
      <c r="I294" s="123" t="s">
        <v>437</v>
      </c>
      <c r="J294" s="47" t="s">
        <v>438</v>
      </c>
      <c r="K294" s="51">
        <v>2026</v>
      </c>
      <c r="L294" s="47" t="s">
        <v>124</v>
      </c>
      <c r="M294" s="47" t="s">
        <v>439</v>
      </c>
      <c r="N294" s="47" t="s">
        <v>440</v>
      </c>
      <c r="O294" s="123" t="s">
        <v>441</v>
      </c>
      <c r="P294" s="47" t="s">
        <v>442</v>
      </c>
      <c r="Q294" s="81">
        <f t="shared" si="37"/>
        <v>37.6</v>
      </c>
      <c r="R294" s="1"/>
      <c r="S294" s="74" t="str">
        <f t="shared" si="38"/>
        <v/>
      </c>
      <c r="T294" s="52" t="str">
        <f t="shared" si="39"/>
        <v>Image</v>
      </c>
      <c r="U294" s="103">
        <v>9785000416884</v>
      </c>
      <c r="V294" s="112" t="s">
        <v>443</v>
      </c>
      <c r="W294" s="105">
        <v>37.6</v>
      </c>
      <c r="X294" s="103">
        <v>131</v>
      </c>
      <c r="AC294" s="152"/>
    </row>
    <row r="295" spans="1:29" customFormat="1">
      <c r="A295" s="45">
        <v>49</v>
      </c>
      <c r="B295" s="83"/>
      <c r="C295" s="46">
        <f t="shared" si="36"/>
        <v>9785000416860</v>
      </c>
      <c r="D295" s="47" t="s">
        <v>30</v>
      </c>
      <c r="E295" s="48" t="s">
        <v>51</v>
      </c>
      <c r="F295" s="49" t="s">
        <v>6</v>
      </c>
      <c r="G295" s="50">
        <v>14</v>
      </c>
      <c r="H295" s="47" t="s">
        <v>436</v>
      </c>
      <c r="I295" s="123" t="s">
        <v>444</v>
      </c>
      <c r="J295" s="47" t="s">
        <v>445</v>
      </c>
      <c r="K295" s="51">
        <v>2026</v>
      </c>
      <c r="L295" s="47" t="s">
        <v>124</v>
      </c>
      <c r="M295" s="47" t="s">
        <v>439</v>
      </c>
      <c r="N295" s="47" t="s">
        <v>440</v>
      </c>
      <c r="O295" s="123" t="s">
        <v>446</v>
      </c>
      <c r="P295" s="47" t="s">
        <v>447</v>
      </c>
      <c r="Q295" s="81">
        <f t="shared" si="37"/>
        <v>37.6</v>
      </c>
      <c r="R295" s="1"/>
      <c r="S295" s="74" t="str">
        <f t="shared" si="38"/>
        <v/>
      </c>
      <c r="T295" s="52" t="str">
        <f t="shared" si="39"/>
        <v>Image</v>
      </c>
      <c r="U295" s="103">
        <v>9785000416860</v>
      </c>
      <c r="V295" s="112" t="s">
        <v>448</v>
      </c>
      <c r="W295" s="105">
        <v>37.6</v>
      </c>
      <c r="X295" s="103">
        <v>131</v>
      </c>
      <c r="AC295" s="152"/>
    </row>
    <row r="296" spans="1:29" customFormat="1">
      <c r="A296" s="45">
        <v>50</v>
      </c>
      <c r="B296" s="83"/>
      <c r="C296" s="46">
        <f t="shared" si="36"/>
        <v>9785000416877</v>
      </c>
      <c r="D296" s="47" t="s">
        <v>30</v>
      </c>
      <c r="E296" s="48" t="s">
        <v>51</v>
      </c>
      <c r="F296" s="49" t="s">
        <v>6</v>
      </c>
      <c r="G296" s="50">
        <v>14</v>
      </c>
      <c r="H296" s="47" t="s">
        <v>436</v>
      </c>
      <c r="I296" s="123" t="s">
        <v>449</v>
      </c>
      <c r="J296" s="47" t="s">
        <v>450</v>
      </c>
      <c r="K296" s="51">
        <v>2026</v>
      </c>
      <c r="L296" s="47" t="s">
        <v>124</v>
      </c>
      <c r="M296" s="47" t="s">
        <v>439</v>
      </c>
      <c r="N296" s="47" t="s">
        <v>440</v>
      </c>
      <c r="O296" s="123" t="s">
        <v>451</v>
      </c>
      <c r="P296" s="47" t="s">
        <v>452</v>
      </c>
      <c r="Q296" s="81">
        <f t="shared" si="37"/>
        <v>37.6</v>
      </c>
      <c r="R296" s="1"/>
      <c r="S296" s="74" t="str">
        <f t="shared" si="38"/>
        <v/>
      </c>
      <c r="T296" s="52" t="str">
        <f t="shared" si="39"/>
        <v>Image</v>
      </c>
      <c r="U296" s="103">
        <v>9785000416877</v>
      </c>
      <c r="V296" s="112" t="s">
        <v>453</v>
      </c>
      <c r="W296" s="105">
        <v>37.6</v>
      </c>
      <c r="X296" s="103">
        <v>131</v>
      </c>
      <c r="AC296" s="152"/>
    </row>
    <row r="297" spans="1:29" customFormat="1">
      <c r="A297" s="45">
        <v>51</v>
      </c>
      <c r="B297" s="83"/>
      <c r="C297" s="46">
        <f t="shared" si="36"/>
        <v>9785353121497</v>
      </c>
      <c r="D297" s="47" t="s">
        <v>30</v>
      </c>
      <c r="E297" s="48" t="s">
        <v>51</v>
      </c>
      <c r="F297" s="49" t="s">
        <v>28</v>
      </c>
      <c r="G297" s="50">
        <v>248</v>
      </c>
      <c r="H297" s="47"/>
      <c r="I297" s="123" t="s">
        <v>454</v>
      </c>
      <c r="J297" s="47" t="s">
        <v>455</v>
      </c>
      <c r="K297" s="51">
        <v>2026</v>
      </c>
      <c r="L297" s="47" t="s">
        <v>169</v>
      </c>
      <c r="M297" s="47"/>
      <c r="N297" s="47"/>
      <c r="O297" s="123" t="s">
        <v>456</v>
      </c>
      <c r="P297" s="47" t="s">
        <v>457</v>
      </c>
      <c r="Q297" s="81">
        <f t="shared" si="37"/>
        <v>60.4</v>
      </c>
      <c r="R297" s="1"/>
      <c r="S297" s="74" t="str">
        <f t="shared" si="38"/>
        <v/>
      </c>
      <c r="T297" s="52" t="str">
        <f t="shared" si="39"/>
        <v>Image</v>
      </c>
      <c r="U297" s="103">
        <v>9785353121497</v>
      </c>
      <c r="V297" s="112" t="s">
        <v>458</v>
      </c>
      <c r="W297" s="125">
        <v>60.4</v>
      </c>
      <c r="X297" s="103">
        <v>695</v>
      </c>
      <c r="AC297" s="152"/>
    </row>
    <row r="298" spans="1:29" customFormat="1">
      <c r="A298" s="45">
        <v>52</v>
      </c>
      <c r="B298" s="83"/>
      <c r="C298" s="46">
        <f t="shared" si="36"/>
        <v>9785506116264</v>
      </c>
      <c r="D298" s="47" t="s">
        <v>30</v>
      </c>
      <c r="E298" s="48" t="s">
        <v>51</v>
      </c>
      <c r="F298" s="49" t="s">
        <v>6</v>
      </c>
      <c r="G298" s="50">
        <v>96</v>
      </c>
      <c r="H298" s="47"/>
      <c r="I298" s="123" t="s">
        <v>459</v>
      </c>
      <c r="J298" s="47" t="s">
        <v>460</v>
      </c>
      <c r="K298" s="51">
        <v>2026</v>
      </c>
      <c r="L298" s="47" t="s">
        <v>461</v>
      </c>
      <c r="M298" s="47"/>
      <c r="N298" s="47"/>
      <c r="O298" s="123" t="s">
        <v>462</v>
      </c>
      <c r="P298" s="47" t="s">
        <v>463</v>
      </c>
      <c r="Q298" s="81">
        <f t="shared" si="37"/>
        <v>34.1</v>
      </c>
      <c r="R298" s="1"/>
      <c r="S298" s="74" t="str">
        <f t="shared" si="38"/>
        <v/>
      </c>
      <c r="T298" s="52" t="str">
        <f t="shared" si="39"/>
        <v>Image</v>
      </c>
      <c r="U298" s="103">
        <v>9785506116264</v>
      </c>
      <c r="V298" s="112" t="s">
        <v>464</v>
      </c>
      <c r="W298" s="105">
        <v>34.1</v>
      </c>
      <c r="X298" s="103">
        <v>358</v>
      </c>
      <c r="AC298" s="152"/>
    </row>
    <row r="299" spans="1:29" customFormat="1">
      <c r="A299" s="45">
        <v>53</v>
      </c>
      <c r="B299" s="83"/>
      <c r="C299" s="46">
        <f t="shared" si="36"/>
        <v>9785506115694</v>
      </c>
      <c r="D299" s="47" t="s">
        <v>30</v>
      </c>
      <c r="E299" s="48" t="s">
        <v>51</v>
      </c>
      <c r="F299" s="49" t="s">
        <v>6</v>
      </c>
      <c r="G299" s="50">
        <v>48</v>
      </c>
      <c r="H299" s="47"/>
      <c r="I299" s="123" t="s">
        <v>465</v>
      </c>
      <c r="J299" s="47" t="s">
        <v>466</v>
      </c>
      <c r="K299" s="51">
        <v>2026</v>
      </c>
      <c r="L299" s="47" t="s">
        <v>461</v>
      </c>
      <c r="M299" s="47"/>
      <c r="N299" s="47"/>
      <c r="O299" s="123" t="s">
        <v>467</v>
      </c>
      <c r="P299" s="47" t="s">
        <v>468</v>
      </c>
      <c r="Q299" s="81">
        <f t="shared" si="37"/>
        <v>33.5</v>
      </c>
      <c r="R299" s="1"/>
      <c r="S299" s="74" t="str">
        <f t="shared" si="38"/>
        <v/>
      </c>
      <c r="T299" s="52" t="str">
        <f t="shared" si="39"/>
        <v>Image</v>
      </c>
      <c r="U299" s="103">
        <v>9785506115694</v>
      </c>
      <c r="V299" s="112" t="s">
        <v>469</v>
      </c>
      <c r="W299" s="105">
        <v>33.5</v>
      </c>
      <c r="X299" s="103">
        <v>350</v>
      </c>
      <c r="AC299" s="152"/>
    </row>
    <row r="300" spans="1:29" customFormat="1">
      <c r="A300" s="45">
        <v>54</v>
      </c>
      <c r="B300" s="83"/>
      <c r="C300" s="46">
        <f t="shared" si="36"/>
        <v>9785042109263</v>
      </c>
      <c r="D300" s="47" t="s">
        <v>30</v>
      </c>
      <c r="E300" s="48" t="s">
        <v>51</v>
      </c>
      <c r="F300" s="49" t="s">
        <v>6</v>
      </c>
      <c r="G300" s="50">
        <v>144</v>
      </c>
      <c r="H300" s="47"/>
      <c r="I300" s="123" t="s">
        <v>470</v>
      </c>
      <c r="J300" s="47" t="s">
        <v>471</v>
      </c>
      <c r="K300" s="51">
        <v>2026</v>
      </c>
      <c r="L300" s="47" t="s">
        <v>239</v>
      </c>
      <c r="M300" s="47" t="s">
        <v>472</v>
      </c>
      <c r="N300" s="47"/>
      <c r="O300" s="123" t="s">
        <v>473</v>
      </c>
      <c r="P300" s="47" t="s">
        <v>474</v>
      </c>
      <c r="Q300" s="81">
        <f t="shared" si="37"/>
        <v>63.9</v>
      </c>
      <c r="R300" s="1"/>
      <c r="S300" s="74" t="str">
        <f t="shared" si="38"/>
        <v/>
      </c>
      <c r="T300" s="52" t="str">
        <f t="shared" si="39"/>
        <v>Image</v>
      </c>
      <c r="U300" s="103">
        <v>9785042109263</v>
      </c>
      <c r="V300" s="112" t="s">
        <v>475</v>
      </c>
      <c r="W300" s="105">
        <v>63.9</v>
      </c>
      <c r="X300" s="103">
        <v>622</v>
      </c>
      <c r="AC300" s="152"/>
    </row>
    <row r="301" spans="1:29" customFormat="1">
      <c r="A301" s="45">
        <v>55</v>
      </c>
      <c r="B301" s="83"/>
      <c r="C301" s="46">
        <f t="shared" si="36"/>
        <v>9785042078378</v>
      </c>
      <c r="D301" s="47" t="s">
        <v>30</v>
      </c>
      <c r="E301" s="48" t="s">
        <v>51</v>
      </c>
      <c r="F301" s="49" t="s">
        <v>6</v>
      </c>
      <c r="G301" s="50">
        <v>216</v>
      </c>
      <c r="H301" s="47"/>
      <c r="I301" s="123" t="s">
        <v>476</v>
      </c>
      <c r="J301" s="47" t="s">
        <v>477</v>
      </c>
      <c r="K301" s="51">
        <v>2026</v>
      </c>
      <c r="L301" s="47" t="s">
        <v>239</v>
      </c>
      <c r="M301" s="47" t="s">
        <v>478</v>
      </c>
      <c r="N301" s="47"/>
      <c r="O301" s="123" t="s">
        <v>479</v>
      </c>
      <c r="P301" s="47" t="s">
        <v>480</v>
      </c>
      <c r="Q301" s="81">
        <f t="shared" si="37"/>
        <v>69.099999999999994</v>
      </c>
      <c r="R301" s="1"/>
      <c r="S301" s="74" t="str">
        <f t="shared" si="38"/>
        <v/>
      </c>
      <c r="T301" s="52" t="str">
        <f t="shared" si="39"/>
        <v>Image</v>
      </c>
      <c r="U301" s="103">
        <v>9785042078378</v>
      </c>
      <c r="V301" s="112" t="s">
        <v>481</v>
      </c>
      <c r="W301" s="128">
        <v>69.099999999999994</v>
      </c>
      <c r="X301" s="103">
        <v>710</v>
      </c>
      <c r="AC301" s="152"/>
    </row>
    <row r="302" spans="1:29" customFormat="1">
      <c r="A302" s="45">
        <v>56</v>
      </c>
      <c r="B302" s="83"/>
      <c r="C302" s="46">
        <f t="shared" si="36"/>
        <v>9785506112549</v>
      </c>
      <c r="D302" s="47" t="s">
        <v>30</v>
      </c>
      <c r="E302" s="48" t="s">
        <v>51</v>
      </c>
      <c r="F302" s="49" t="s">
        <v>6</v>
      </c>
      <c r="G302" s="50">
        <v>8</v>
      </c>
      <c r="H302" s="47"/>
      <c r="I302" s="123" t="s">
        <v>482</v>
      </c>
      <c r="J302" s="47" t="s">
        <v>483</v>
      </c>
      <c r="K302" s="51">
        <v>2026</v>
      </c>
      <c r="L302" s="47" t="s">
        <v>461</v>
      </c>
      <c r="M302" s="47"/>
      <c r="N302" s="47"/>
      <c r="O302" s="123" t="s">
        <v>484</v>
      </c>
      <c r="P302" s="47" t="s">
        <v>485</v>
      </c>
      <c r="Q302" s="81">
        <f t="shared" si="37"/>
        <v>27.1</v>
      </c>
      <c r="R302" s="1"/>
      <c r="S302" s="74" t="str">
        <f t="shared" si="38"/>
        <v/>
      </c>
      <c r="T302" s="52" t="str">
        <f t="shared" si="39"/>
        <v>Image</v>
      </c>
      <c r="U302" s="103">
        <v>9785506112549</v>
      </c>
      <c r="V302" s="112" t="s">
        <v>486</v>
      </c>
      <c r="W302" s="105">
        <v>27.1</v>
      </c>
      <c r="X302" s="103">
        <v>225</v>
      </c>
      <c r="AC302" s="152"/>
    </row>
    <row r="303" spans="1:29" customFormat="1">
      <c r="A303" s="45">
        <v>57</v>
      </c>
      <c r="B303" s="83"/>
      <c r="C303" s="46">
        <f t="shared" si="36"/>
        <v>9785353119777</v>
      </c>
      <c r="D303" s="47" t="s">
        <v>30</v>
      </c>
      <c r="E303" s="48" t="s">
        <v>51</v>
      </c>
      <c r="F303" s="49" t="s">
        <v>28</v>
      </c>
      <c r="G303" s="50">
        <v>136</v>
      </c>
      <c r="H303" s="47"/>
      <c r="I303" s="123" t="s">
        <v>487</v>
      </c>
      <c r="J303" s="47" t="s">
        <v>488</v>
      </c>
      <c r="K303" s="51">
        <v>2026</v>
      </c>
      <c r="L303" s="47" t="s">
        <v>169</v>
      </c>
      <c r="M303" s="47"/>
      <c r="N303" s="47"/>
      <c r="O303" s="123" t="s">
        <v>489</v>
      </c>
      <c r="P303" s="47" t="s">
        <v>490</v>
      </c>
      <c r="Q303" s="81">
        <f t="shared" si="37"/>
        <v>46.2</v>
      </c>
      <c r="R303" s="1"/>
      <c r="S303" s="74" t="str">
        <f t="shared" si="38"/>
        <v/>
      </c>
      <c r="T303" s="52" t="str">
        <f t="shared" si="39"/>
        <v>Image</v>
      </c>
      <c r="U303" s="103">
        <v>9785353119777</v>
      </c>
      <c r="V303" s="112" t="s">
        <v>491</v>
      </c>
      <c r="W303" s="105">
        <v>46.2</v>
      </c>
      <c r="X303" s="103">
        <v>470</v>
      </c>
      <c r="AC303" s="152"/>
    </row>
    <row r="304" spans="1:29" customFormat="1">
      <c r="A304" s="45">
        <v>58</v>
      </c>
      <c r="B304" s="83"/>
      <c r="C304" s="46">
        <f t="shared" si="36"/>
        <v>9785506115410</v>
      </c>
      <c r="D304" s="47" t="s">
        <v>30</v>
      </c>
      <c r="E304" s="48" t="s">
        <v>51</v>
      </c>
      <c r="F304" s="49" t="s">
        <v>6</v>
      </c>
      <c r="G304" s="50">
        <v>48</v>
      </c>
      <c r="H304" s="47"/>
      <c r="I304" s="123" t="s">
        <v>492</v>
      </c>
      <c r="J304" s="47" t="s">
        <v>493</v>
      </c>
      <c r="K304" s="51">
        <v>2026</v>
      </c>
      <c r="L304" s="47" t="s">
        <v>461</v>
      </c>
      <c r="M304" s="47"/>
      <c r="N304" s="47"/>
      <c r="O304" s="123" t="s">
        <v>494</v>
      </c>
      <c r="P304" s="47" t="s">
        <v>495</v>
      </c>
      <c r="Q304" s="81">
        <f t="shared" si="37"/>
        <v>20.399999999999999</v>
      </c>
      <c r="R304" s="1"/>
      <c r="S304" s="74" t="str">
        <f t="shared" si="38"/>
        <v/>
      </c>
      <c r="T304" s="52" t="str">
        <f t="shared" si="39"/>
        <v>Image</v>
      </c>
      <c r="U304" s="103">
        <v>9785506115410</v>
      </c>
      <c r="V304" s="112" t="s">
        <v>496</v>
      </c>
      <c r="W304" s="105">
        <v>20.399999999999999</v>
      </c>
      <c r="X304" s="103">
        <v>186</v>
      </c>
      <c r="AC304" s="152"/>
    </row>
    <row r="305" spans="1:29" customFormat="1">
      <c r="A305" s="45">
        <v>59</v>
      </c>
      <c r="B305" s="83"/>
      <c r="C305" s="46">
        <f t="shared" si="36"/>
        <v>9785907793712</v>
      </c>
      <c r="D305" s="47" t="s">
        <v>30</v>
      </c>
      <c r="E305" s="48" t="s">
        <v>497</v>
      </c>
      <c r="F305" s="49" t="s">
        <v>6</v>
      </c>
      <c r="G305" s="50">
        <v>64</v>
      </c>
      <c r="H305" s="47" t="s">
        <v>498</v>
      </c>
      <c r="I305" s="123" t="s">
        <v>499</v>
      </c>
      <c r="J305" s="47" t="s">
        <v>500</v>
      </c>
      <c r="K305" s="51">
        <v>2026</v>
      </c>
      <c r="L305" s="47" t="s">
        <v>186</v>
      </c>
      <c r="M305" s="47"/>
      <c r="N305" s="47" t="s">
        <v>501</v>
      </c>
      <c r="O305" s="123" t="s">
        <v>502</v>
      </c>
      <c r="P305" s="47" t="s">
        <v>503</v>
      </c>
      <c r="Q305" s="81">
        <f t="shared" si="37"/>
        <v>69.8</v>
      </c>
      <c r="R305" s="1"/>
      <c r="S305" s="74" t="str">
        <f t="shared" si="38"/>
        <v/>
      </c>
      <c r="T305" s="52" t="str">
        <f t="shared" si="39"/>
        <v>Image</v>
      </c>
      <c r="U305" s="103">
        <v>9785907793712</v>
      </c>
      <c r="V305" s="112" t="s">
        <v>504</v>
      </c>
      <c r="W305" s="128">
        <v>69.8</v>
      </c>
      <c r="X305" s="103">
        <v>553</v>
      </c>
      <c r="AC305" s="152"/>
    </row>
    <row r="306" spans="1:29" customFormat="1">
      <c r="A306" s="45">
        <v>60</v>
      </c>
      <c r="B306" s="83"/>
      <c r="C306" s="46">
        <f t="shared" si="36"/>
        <v>9785908139007</v>
      </c>
      <c r="D306" s="47" t="s">
        <v>104</v>
      </c>
      <c r="E306" s="48" t="s">
        <v>497</v>
      </c>
      <c r="F306" s="49" t="s">
        <v>6</v>
      </c>
      <c r="G306" s="50">
        <v>128</v>
      </c>
      <c r="H306" s="47" t="s">
        <v>505</v>
      </c>
      <c r="I306" s="123" t="s">
        <v>506</v>
      </c>
      <c r="J306" s="47" t="s">
        <v>507</v>
      </c>
      <c r="K306" s="51">
        <v>2026</v>
      </c>
      <c r="L306" s="47" t="s">
        <v>508</v>
      </c>
      <c r="M306" s="47"/>
      <c r="N306" s="47" t="s">
        <v>509</v>
      </c>
      <c r="O306" s="123" t="s">
        <v>510</v>
      </c>
      <c r="P306" s="47" t="s">
        <v>511</v>
      </c>
      <c r="Q306" s="81">
        <f t="shared" si="37"/>
        <v>43</v>
      </c>
      <c r="R306" s="1"/>
      <c r="S306" s="74" t="str">
        <f t="shared" si="38"/>
        <v/>
      </c>
      <c r="T306" s="52" t="str">
        <f t="shared" si="39"/>
        <v>Image</v>
      </c>
      <c r="U306" s="103">
        <v>9785908139007</v>
      </c>
      <c r="V306" s="112" t="s">
        <v>512</v>
      </c>
      <c r="W306" s="105">
        <v>43</v>
      </c>
      <c r="X306" s="103">
        <v>281</v>
      </c>
      <c r="AC306" s="152"/>
    </row>
    <row r="307" spans="1:29" customFormat="1">
      <c r="A307" s="45">
        <v>61</v>
      </c>
      <c r="B307" s="83"/>
      <c r="C307" s="46">
        <f t="shared" ref="C307:C362" si="40">HYPERLINK("https://sentrumbookstore.com/catalog/books/"&amp;U307&amp;"/",U307)</f>
        <v>9785908139014</v>
      </c>
      <c r="D307" s="47" t="s">
        <v>104</v>
      </c>
      <c r="E307" s="48" t="s">
        <v>497</v>
      </c>
      <c r="F307" s="49" t="s">
        <v>6</v>
      </c>
      <c r="G307" s="50">
        <v>128</v>
      </c>
      <c r="H307" s="47" t="s">
        <v>505</v>
      </c>
      <c r="I307" s="123" t="s">
        <v>513</v>
      </c>
      <c r="J307" s="47" t="s">
        <v>514</v>
      </c>
      <c r="K307" s="51">
        <v>2026</v>
      </c>
      <c r="L307" s="47" t="s">
        <v>508</v>
      </c>
      <c r="M307" s="47"/>
      <c r="N307" s="47" t="s">
        <v>509</v>
      </c>
      <c r="O307" s="123" t="s">
        <v>515</v>
      </c>
      <c r="P307" s="47" t="s">
        <v>516</v>
      </c>
      <c r="Q307" s="81">
        <f t="shared" si="37"/>
        <v>43.1</v>
      </c>
      <c r="R307" s="1"/>
      <c r="S307" s="74" t="str">
        <f t="shared" si="38"/>
        <v/>
      </c>
      <c r="T307" s="52" t="str">
        <f t="shared" si="39"/>
        <v>Image</v>
      </c>
      <c r="U307" s="103">
        <v>9785908139014</v>
      </c>
      <c r="V307" s="112" t="s">
        <v>517</v>
      </c>
      <c r="W307" s="105">
        <v>43.1</v>
      </c>
      <c r="X307" s="103">
        <v>282</v>
      </c>
      <c r="AC307" s="152"/>
    </row>
    <row r="308" spans="1:29" customFormat="1">
      <c r="A308" s="45">
        <v>62</v>
      </c>
      <c r="B308" s="83"/>
      <c r="C308" s="46">
        <f t="shared" si="40"/>
        <v>9785908139038</v>
      </c>
      <c r="D308" s="47" t="s">
        <v>104</v>
      </c>
      <c r="E308" s="48" t="s">
        <v>497</v>
      </c>
      <c r="F308" s="49" t="s">
        <v>6</v>
      </c>
      <c r="G308" s="50">
        <v>128</v>
      </c>
      <c r="H308" s="47" t="s">
        <v>505</v>
      </c>
      <c r="I308" s="123" t="s">
        <v>518</v>
      </c>
      <c r="J308" s="47" t="s">
        <v>519</v>
      </c>
      <c r="K308" s="51">
        <v>2026</v>
      </c>
      <c r="L308" s="47" t="s">
        <v>508</v>
      </c>
      <c r="M308" s="47"/>
      <c r="N308" s="47" t="s">
        <v>509</v>
      </c>
      <c r="O308" s="123" t="s">
        <v>520</v>
      </c>
      <c r="P308" s="47" t="s">
        <v>521</v>
      </c>
      <c r="Q308" s="81">
        <f t="shared" ref="Q308:Q362" si="41">ROUND(W308*(100%-Discount),1)</f>
        <v>43</v>
      </c>
      <c r="R308" s="1"/>
      <c r="S308" s="74" t="str">
        <f t="shared" ref="S308:S362" si="42">IF(R308="","",R308*Q308)</f>
        <v/>
      </c>
      <c r="T308" s="52" t="str">
        <f t="shared" ref="T308:T362" si="43">HYPERLINK(V308,"Image")</f>
        <v>Image</v>
      </c>
      <c r="U308" s="103">
        <v>9785908139038</v>
      </c>
      <c r="V308" s="112" t="s">
        <v>522</v>
      </c>
      <c r="W308" s="105">
        <v>43</v>
      </c>
      <c r="X308" s="103">
        <v>281</v>
      </c>
      <c r="AC308" s="152"/>
    </row>
    <row r="309" spans="1:29" customFormat="1">
      <c r="A309" s="45">
        <v>63</v>
      </c>
      <c r="B309" s="83"/>
      <c r="C309" s="46">
        <f t="shared" si="40"/>
        <v>9785908139021</v>
      </c>
      <c r="D309" s="47" t="s">
        <v>104</v>
      </c>
      <c r="E309" s="48" t="s">
        <v>497</v>
      </c>
      <c r="F309" s="49" t="s">
        <v>6</v>
      </c>
      <c r="G309" s="50">
        <v>128</v>
      </c>
      <c r="H309" s="47" t="s">
        <v>505</v>
      </c>
      <c r="I309" s="123" t="s">
        <v>523</v>
      </c>
      <c r="J309" s="47" t="s">
        <v>524</v>
      </c>
      <c r="K309" s="51">
        <v>2026</v>
      </c>
      <c r="L309" s="47" t="s">
        <v>508</v>
      </c>
      <c r="M309" s="47"/>
      <c r="N309" s="47" t="s">
        <v>509</v>
      </c>
      <c r="O309" s="123" t="s">
        <v>525</v>
      </c>
      <c r="P309" s="47" t="s">
        <v>526</v>
      </c>
      <c r="Q309" s="81">
        <f t="shared" si="41"/>
        <v>43.2</v>
      </c>
      <c r="R309" s="1"/>
      <c r="S309" s="74" t="str">
        <f t="shared" si="42"/>
        <v/>
      </c>
      <c r="T309" s="52" t="str">
        <f t="shared" si="43"/>
        <v>Image</v>
      </c>
      <c r="U309" s="103">
        <v>9785908139021</v>
      </c>
      <c r="V309" s="112" t="s">
        <v>527</v>
      </c>
      <c r="W309" s="105">
        <v>43.2</v>
      </c>
      <c r="X309" s="103">
        <v>284</v>
      </c>
      <c r="AC309" s="152"/>
    </row>
    <row r="310" spans="1:29" customFormat="1">
      <c r="A310" s="45">
        <v>64</v>
      </c>
      <c r="B310" s="83"/>
      <c r="C310" s="46">
        <f t="shared" si="40"/>
        <v>9785907793897</v>
      </c>
      <c r="D310" s="47" t="s">
        <v>30</v>
      </c>
      <c r="E310" s="48" t="s">
        <v>497</v>
      </c>
      <c r="F310" s="49" t="s">
        <v>28</v>
      </c>
      <c r="G310" s="50">
        <v>48</v>
      </c>
      <c r="H310" s="47" t="s">
        <v>528</v>
      </c>
      <c r="I310" s="123" t="s">
        <v>529</v>
      </c>
      <c r="J310" s="47" t="s">
        <v>530</v>
      </c>
      <c r="K310" s="51">
        <v>2026</v>
      </c>
      <c r="L310" s="47" t="s">
        <v>186</v>
      </c>
      <c r="M310" s="47" t="s">
        <v>531</v>
      </c>
      <c r="N310" s="47" t="s">
        <v>532</v>
      </c>
      <c r="O310" s="123" t="s">
        <v>533</v>
      </c>
      <c r="P310" s="47" t="s">
        <v>534</v>
      </c>
      <c r="Q310" s="81">
        <f t="shared" si="41"/>
        <v>66.3</v>
      </c>
      <c r="R310" s="1"/>
      <c r="S310" s="74" t="str">
        <f t="shared" si="42"/>
        <v/>
      </c>
      <c r="T310" s="52" t="str">
        <f t="shared" si="43"/>
        <v>Image</v>
      </c>
      <c r="U310" s="103">
        <v>9785907793897</v>
      </c>
      <c r="V310" s="112" t="s">
        <v>535</v>
      </c>
      <c r="W310" s="125">
        <v>66.3</v>
      </c>
      <c r="X310" s="103">
        <v>485</v>
      </c>
      <c r="AC310" s="152"/>
    </row>
    <row r="311" spans="1:29" customFormat="1">
      <c r="A311" s="45">
        <v>65</v>
      </c>
      <c r="B311" s="83"/>
      <c r="C311" s="46">
        <f t="shared" si="40"/>
        <v>9785907793910</v>
      </c>
      <c r="D311" s="47" t="s">
        <v>30</v>
      </c>
      <c r="E311" s="48" t="s">
        <v>497</v>
      </c>
      <c r="F311" s="49" t="s">
        <v>6</v>
      </c>
      <c r="G311" s="50">
        <v>64</v>
      </c>
      <c r="H311" s="47" t="s">
        <v>536</v>
      </c>
      <c r="I311" s="123" t="s">
        <v>537</v>
      </c>
      <c r="J311" s="47" t="s">
        <v>538</v>
      </c>
      <c r="K311" s="51">
        <v>2026</v>
      </c>
      <c r="L311" s="47" t="s">
        <v>186</v>
      </c>
      <c r="M311" s="47" t="s">
        <v>531</v>
      </c>
      <c r="N311" s="47" t="s">
        <v>539</v>
      </c>
      <c r="O311" s="123" t="s">
        <v>540</v>
      </c>
      <c r="P311" s="47" t="s">
        <v>541</v>
      </c>
      <c r="Q311" s="81">
        <f t="shared" si="41"/>
        <v>66.2</v>
      </c>
      <c r="R311" s="1"/>
      <c r="S311" s="74" t="str">
        <f t="shared" si="42"/>
        <v/>
      </c>
      <c r="T311" s="52" t="str">
        <f t="shared" si="43"/>
        <v>Image</v>
      </c>
      <c r="U311" s="103">
        <v>9785907793910</v>
      </c>
      <c r="V311" s="112" t="s">
        <v>542</v>
      </c>
      <c r="W311" s="125">
        <v>66.2</v>
      </c>
      <c r="X311" s="103">
        <v>484</v>
      </c>
      <c r="AC311" s="152"/>
    </row>
    <row r="312" spans="1:29" customFormat="1">
      <c r="A312" s="45">
        <v>66</v>
      </c>
      <c r="B312" s="83"/>
      <c r="C312" s="46">
        <f t="shared" si="40"/>
        <v>9785006304369</v>
      </c>
      <c r="D312" s="47" t="s">
        <v>30</v>
      </c>
      <c r="E312" s="48" t="s">
        <v>497</v>
      </c>
      <c r="F312" s="49" t="s">
        <v>6</v>
      </c>
      <c r="G312" s="50">
        <v>64</v>
      </c>
      <c r="H312" s="47" t="s">
        <v>543</v>
      </c>
      <c r="I312" s="123" t="s">
        <v>544</v>
      </c>
      <c r="J312" s="47" t="s">
        <v>545</v>
      </c>
      <c r="K312" s="51">
        <v>2026</v>
      </c>
      <c r="L312" s="47" t="s">
        <v>99</v>
      </c>
      <c r="M312" s="47" t="s">
        <v>546</v>
      </c>
      <c r="N312" s="47" t="s">
        <v>547</v>
      </c>
      <c r="O312" s="123" t="s">
        <v>548</v>
      </c>
      <c r="P312" s="47" t="s">
        <v>549</v>
      </c>
      <c r="Q312" s="81">
        <f t="shared" si="41"/>
        <v>66.5</v>
      </c>
      <c r="R312" s="1"/>
      <c r="S312" s="74" t="str">
        <f t="shared" si="42"/>
        <v/>
      </c>
      <c r="T312" s="52" t="str">
        <f t="shared" si="43"/>
        <v>Image</v>
      </c>
      <c r="U312" s="103">
        <v>9785006304369</v>
      </c>
      <c r="V312" s="112" t="s">
        <v>550</v>
      </c>
      <c r="W312" s="105">
        <v>66.5</v>
      </c>
      <c r="X312" s="103">
        <v>506</v>
      </c>
      <c r="AC312" s="152"/>
    </row>
    <row r="313" spans="1:29" customFormat="1">
      <c r="A313" s="45">
        <v>67</v>
      </c>
      <c r="B313" s="83"/>
      <c r="C313" s="46">
        <f t="shared" si="40"/>
        <v>9785389289512</v>
      </c>
      <c r="D313" s="47" t="s">
        <v>30</v>
      </c>
      <c r="E313" s="48" t="s">
        <v>551</v>
      </c>
      <c r="F313" s="49" t="s">
        <v>6</v>
      </c>
      <c r="G313" s="50">
        <v>232</v>
      </c>
      <c r="H313" s="47" t="s">
        <v>552</v>
      </c>
      <c r="I313" s="123" t="s">
        <v>553</v>
      </c>
      <c r="J313" s="47" t="s">
        <v>554</v>
      </c>
      <c r="K313" s="51">
        <v>2026</v>
      </c>
      <c r="L313" s="47" t="s">
        <v>90</v>
      </c>
      <c r="M313" s="47" t="s">
        <v>555</v>
      </c>
      <c r="N313" s="47" t="s">
        <v>552</v>
      </c>
      <c r="O313" s="123" t="s">
        <v>556</v>
      </c>
      <c r="P313" s="47" t="s">
        <v>557</v>
      </c>
      <c r="Q313" s="81">
        <f t="shared" si="41"/>
        <v>65.900000000000006</v>
      </c>
      <c r="R313" s="1"/>
      <c r="S313" s="74" t="str">
        <f t="shared" si="42"/>
        <v/>
      </c>
      <c r="T313" s="52" t="str">
        <f t="shared" si="43"/>
        <v>Image</v>
      </c>
      <c r="U313" s="103">
        <v>9785389289512</v>
      </c>
      <c r="V313" s="112" t="s">
        <v>558</v>
      </c>
      <c r="W313" s="125">
        <v>65.900000000000006</v>
      </c>
      <c r="X313" s="103">
        <v>603</v>
      </c>
      <c r="AC313" s="152"/>
    </row>
    <row r="314" spans="1:29" customFormat="1">
      <c r="A314" s="45">
        <v>68</v>
      </c>
      <c r="B314" s="83"/>
      <c r="C314" s="46">
        <f t="shared" si="40"/>
        <v>9785171890209</v>
      </c>
      <c r="D314" s="47" t="s">
        <v>30</v>
      </c>
      <c r="E314" s="48" t="s">
        <v>43</v>
      </c>
      <c r="F314" s="49" t="s">
        <v>6</v>
      </c>
      <c r="G314" s="50">
        <v>64</v>
      </c>
      <c r="H314" s="47" t="s">
        <v>54</v>
      </c>
      <c r="I314" s="123" t="s">
        <v>566</v>
      </c>
      <c r="J314" s="47" t="s">
        <v>567</v>
      </c>
      <c r="K314" s="51">
        <v>2026</v>
      </c>
      <c r="L314" s="47" t="s">
        <v>24</v>
      </c>
      <c r="M314" s="47" t="s">
        <v>374</v>
      </c>
      <c r="N314" s="47" t="s">
        <v>50</v>
      </c>
      <c r="O314" s="123" t="s">
        <v>568</v>
      </c>
      <c r="P314" s="47" t="s">
        <v>569</v>
      </c>
      <c r="Q314" s="81">
        <f t="shared" si="41"/>
        <v>51.9</v>
      </c>
      <c r="R314" s="1"/>
      <c r="S314" s="74" t="str">
        <f t="shared" si="42"/>
        <v/>
      </c>
      <c r="T314" s="52" t="str">
        <f t="shared" si="43"/>
        <v>Image</v>
      </c>
      <c r="U314" s="103">
        <v>9785171890209</v>
      </c>
      <c r="V314" s="112" t="s">
        <v>570</v>
      </c>
      <c r="W314" s="105">
        <v>51.9</v>
      </c>
      <c r="X314" s="103">
        <v>479</v>
      </c>
      <c r="AC314" s="152"/>
    </row>
    <row r="315" spans="1:29" customFormat="1">
      <c r="A315" s="45">
        <v>69</v>
      </c>
      <c r="B315" s="83"/>
      <c r="C315" s="46">
        <f t="shared" si="40"/>
        <v>9785001678434</v>
      </c>
      <c r="D315" s="47" t="s">
        <v>30</v>
      </c>
      <c r="E315" s="48" t="s">
        <v>43</v>
      </c>
      <c r="F315" s="49" t="s">
        <v>6</v>
      </c>
      <c r="G315" s="50">
        <v>176</v>
      </c>
      <c r="H315" s="47" t="s">
        <v>571</v>
      </c>
      <c r="I315" s="123" t="s">
        <v>572</v>
      </c>
      <c r="J315" s="47" t="s">
        <v>573</v>
      </c>
      <c r="K315" s="51">
        <v>2026</v>
      </c>
      <c r="L315" s="47" t="s">
        <v>178</v>
      </c>
      <c r="M315" s="47" t="s">
        <v>389</v>
      </c>
      <c r="N315" s="47" t="s">
        <v>574</v>
      </c>
      <c r="O315" s="123" t="s">
        <v>575</v>
      </c>
      <c r="P315" s="47" t="s">
        <v>576</v>
      </c>
      <c r="Q315" s="81">
        <f t="shared" si="41"/>
        <v>59.9</v>
      </c>
      <c r="R315" s="1"/>
      <c r="S315" s="74" t="str">
        <f t="shared" si="42"/>
        <v/>
      </c>
      <c r="T315" s="52" t="str">
        <f t="shared" si="43"/>
        <v>Image</v>
      </c>
      <c r="U315" s="103">
        <v>9785001678434</v>
      </c>
      <c r="V315" s="112" t="s">
        <v>577</v>
      </c>
      <c r="W315" s="125">
        <v>59.9</v>
      </c>
      <c r="X315" s="103">
        <v>248</v>
      </c>
      <c r="AC315" s="152"/>
    </row>
    <row r="316" spans="1:29" customFormat="1">
      <c r="A316" s="45">
        <v>70</v>
      </c>
      <c r="B316" s="83"/>
      <c r="C316" s="46">
        <f t="shared" si="40"/>
        <v>9785171867171</v>
      </c>
      <c r="D316" s="47" t="s">
        <v>30</v>
      </c>
      <c r="E316" s="48" t="s">
        <v>43</v>
      </c>
      <c r="F316" s="49" t="s">
        <v>28</v>
      </c>
      <c r="G316" s="50">
        <v>64</v>
      </c>
      <c r="H316" s="47" t="s">
        <v>578</v>
      </c>
      <c r="I316" s="123" t="s">
        <v>579</v>
      </c>
      <c r="J316" s="47" t="s">
        <v>580</v>
      </c>
      <c r="K316" s="51">
        <v>2026</v>
      </c>
      <c r="L316" s="47" t="s">
        <v>24</v>
      </c>
      <c r="M316" s="47" t="s">
        <v>581</v>
      </c>
      <c r="N316" s="47" t="s">
        <v>582</v>
      </c>
      <c r="O316" s="123" t="s">
        <v>583</v>
      </c>
      <c r="P316" s="47" t="s">
        <v>584</v>
      </c>
      <c r="Q316" s="81">
        <f t="shared" si="41"/>
        <v>34.299999999999997</v>
      </c>
      <c r="R316" s="1"/>
      <c r="S316" s="74" t="str">
        <f t="shared" si="42"/>
        <v/>
      </c>
      <c r="T316" s="52" t="str">
        <f t="shared" si="43"/>
        <v>Image</v>
      </c>
      <c r="U316" s="103">
        <v>9785171867171</v>
      </c>
      <c r="V316" s="112" t="s">
        <v>585</v>
      </c>
      <c r="W316" s="105">
        <v>34.299999999999997</v>
      </c>
      <c r="X316" s="103">
        <v>239</v>
      </c>
      <c r="AC316" s="152"/>
    </row>
    <row r="317" spans="1:29" customFormat="1">
      <c r="A317" s="45">
        <v>71</v>
      </c>
      <c r="B317" s="83"/>
      <c r="C317" s="46">
        <f t="shared" si="40"/>
        <v>9785389326095</v>
      </c>
      <c r="D317" s="47" t="s">
        <v>30</v>
      </c>
      <c r="E317" s="48" t="s">
        <v>43</v>
      </c>
      <c r="F317" s="49" t="s">
        <v>6</v>
      </c>
      <c r="G317" s="50">
        <v>752</v>
      </c>
      <c r="H317" s="47" t="s">
        <v>586</v>
      </c>
      <c r="I317" s="123" t="s">
        <v>587</v>
      </c>
      <c r="J317" s="47" t="s">
        <v>588</v>
      </c>
      <c r="K317" s="51">
        <v>2026</v>
      </c>
      <c r="L317" s="47" t="s">
        <v>216</v>
      </c>
      <c r="M317" s="47" t="s">
        <v>217</v>
      </c>
      <c r="N317" s="47" t="s">
        <v>589</v>
      </c>
      <c r="O317" s="123" t="s">
        <v>590</v>
      </c>
      <c r="P317" s="47" t="s">
        <v>591</v>
      </c>
      <c r="Q317" s="81">
        <f t="shared" si="41"/>
        <v>72.099999999999994</v>
      </c>
      <c r="R317" s="1"/>
      <c r="S317" s="74" t="str">
        <f t="shared" si="42"/>
        <v/>
      </c>
      <c r="T317" s="52" t="str">
        <f t="shared" si="43"/>
        <v>Image</v>
      </c>
      <c r="U317" s="103">
        <v>9785389326095</v>
      </c>
      <c r="V317" s="112" t="s">
        <v>592</v>
      </c>
      <c r="W317" s="128">
        <v>72.099999999999994</v>
      </c>
      <c r="X317" s="103">
        <v>905</v>
      </c>
      <c r="AC317" s="152"/>
    </row>
    <row r="318" spans="1:29" customFormat="1">
      <c r="A318" s="45">
        <v>72</v>
      </c>
      <c r="B318" s="83"/>
      <c r="C318" s="46">
        <f t="shared" si="40"/>
        <v>9785389333543</v>
      </c>
      <c r="D318" s="47" t="s">
        <v>30</v>
      </c>
      <c r="E318" s="48" t="s">
        <v>43</v>
      </c>
      <c r="F318" s="49" t="s">
        <v>6</v>
      </c>
      <c r="G318" s="50">
        <v>144</v>
      </c>
      <c r="H318" s="47" t="s">
        <v>601</v>
      </c>
      <c r="I318" s="123" t="s">
        <v>602</v>
      </c>
      <c r="J318" s="47" t="s">
        <v>603</v>
      </c>
      <c r="K318" s="51">
        <v>2026</v>
      </c>
      <c r="L318" s="47" t="s">
        <v>90</v>
      </c>
      <c r="M318" s="47" t="s">
        <v>604</v>
      </c>
      <c r="N318" s="47" t="s">
        <v>605</v>
      </c>
      <c r="O318" s="123" t="s">
        <v>606</v>
      </c>
      <c r="P318" s="47" t="s">
        <v>607</v>
      </c>
      <c r="Q318" s="81">
        <f t="shared" si="41"/>
        <v>66.099999999999994</v>
      </c>
      <c r="R318" s="1"/>
      <c r="S318" s="74" t="str">
        <f t="shared" si="42"/>
        <v/>
      </c>
      <c r="T318" s="52" t="str">
        <f t="shared" si="43"/>
        <v>Image</v>
      </c>
      <c r="U318" s="103">
        <v>9785389333543</v>
      </c>
      <c r="V318" s="112" t="s">
        <v>608</v>
      </c>
      <c r="W318" s="105">
        <v>66.099999999999994</v>
      </c>
      <c r="X318" s="103">
        <v>574</v>
      </c>
      <c r="AC318" s="152"/>
    </row>
    <row r="319" spans="1:29" customFormat="1">
      <c r="A319" s="45">
        <v>73</v>
      </c>
      <c r="B319" s="83"/>
      <c r="C319" s="46">
        <f t="shared" si="40"/>
        <v>9785437004470</v>
      </c>
      <c r="D319" s="47" t="s">
        <v>30</v>
      </c>
      <c r="E319" s="48" t="s">
        <v>43</v>
      </c>
      <c r="F319" s="49" t="s">
        <v>6</v>
      </c>
      <c r="G319" s="50">
        <v>176</v>
      </c>
      <c r="H319" s="47" t="s">
        <v>609</v>
      </c>
      <c r="I319" s="123" t="s">
        <v>610</v>
      </c>
      <c r="J319" s="47" t="s">
        <v>611</v>
      </c>
      <c r="K319" s="51">
        <v>2026</v>
      </c>
      <c r="L319" s="47" t="s">
        <v>412</v>
      </c>
      <c r="M319" s="47" t="s">
        <v>612</v>
      </c>
      <c r="N319" s="47" t="s">
        <v>613</v>
      </c>
      <c r="O319" s="123" t="s">
        <v>614</v>
      </c>
      <c r="P319" s="47" t="s">
        <v>615</v>
      </c>
      <c r="Q319" s="81">
        <f t="shared" si="41"/>
        <v>67</v>
      </c>
      <c r="R319" s="1"/>
      <c r="S319" s="74" t="str">
        <f t="shared" si="42"/>
        <v/>
      </c>
      <c r="T319" s="52" t="str">
        <f t="shared" si="43"/>
        <v>Image</v>
      </c>
      <c r="U319" s="103">
        <v>9785437004470</v>
      </c>
      <c r="V319" s="112" t="s">
        <v>616</v>
      </c>
      <c r="W319" s="105">
        <v>67</v>
      </c>
      <c r="X319" s="103">
        <v>382</v>
      </c>
      <c r="AC319" s="152"/>
    </row>
    <row r="320" spans="1:29" customFormat="1">
      <c r="A320" s="45">
        <v>74</v>
      </c>
      <c r="B320" s="83"/>
      <c r="C320" s="46">
        <f t="shared" si="40"/>
        <v>9785171699383</v>
      </c>
      <c r="D320" s="47" t="s">
        <v>30</v>
      </c>
      <c r="E320" s="48" t="s">
        <v>43</v>
      </c>
      <c r="F320" s="49" t="s">
        <v>6</v>
      </c>
      <c r="G320" s="50">
        <v>352</v>
      </c>
      <c r="H320" s="47" t="s">
        <v>617</v>
      </c>
      <c r="I320" s="123" t="s">
        <v>618</v>
      </c>
      <c r="J320" s="47" t="s">
        <v>619</v>
      </c>
      <c r="K320" s="51">
        <v>2025</v>
      </c>
      <c r="L320" s="47" t="s">
        <v>24</v>
      </c>
      <c r="M320" s="47" t="s">
        <v>620</v>
      </c>
      <c r="N320" s="47" t="s">
        <v>621</v>
      </c>
      <c r="O320" s="123" t="s">
        <v>622</v>
      </c>
      <c r="P320" s="47" t="s">
        <v>623</v>
      </c>
      <c r="Q320" s="81">
        <f t="shared" si="41"/>
        <v>44</v>
      </c>
      <c r="R320" s="1"/>
      <c r="S320" s="74" t="str">
        <f t="shared" si="42"/>
        <v/>
      </c>
      <c r="T320" s="52" t="str">
        <f t="shared" si="43"/>
        <v>Image</v>
      </c>
      <c r="U320" s="103">
        <v>9785171699383</v>
      </c>
      <c r="V320" s="112" t="s">
        <v>624</v>
      </c>
      <c r="W320" s="105">
        <v>44</v>
      </c>
      <c r="X320" s="103">
        <v>396</v>
      </c>
      <c r="AC320" s="152"/>
    </row>
    <row r="321" spans="1:29" customFormat="1">
      <c r="A321" s="45">
        <v>75</v>
      </c>
      <c r="B321" s="83"/>
      <c r="C321" s="46">
        <f t="shared" si="40"/>
        <v>9785389303362</v>
      </c>
      <c r="D321" s="47" t="s">
        <v>30</v>
      </c>
      <c r="E321" s="48" t="s">
        <v>43</v>
      </c>
      <c r="F321" s="49" t="s">
        <v>28</v>
      </c>
      <c r="G321" s="50">
        <v>208</v>
      </c>
      <c r="H321" s="47" t="s">
        <v>625</v>
      </c>
      <c r="I321" s="123" t="s">
        <v>626</v>
      </c>
      <c r="J321" s="47" t="s">
        <v>627</v>
      </c>
      <c r="K321" s="51">
        <v>2026</v>
      </c>
      <c r="L321" s="47" t="s">
        <v>90</v>
      </c>
      <c r="M321" s="47" t="s">
        <v>628</v>
      </c>
      <c r="N321" s="47" t="s">
        <v>629</v>
      </c>
      <c r="O321" s="123" t="s">
        <v>630</v>
      </c>
      <c r="P321" s="47" t="s">
        <v>631</v>
      </c>
      <c r="Q321" s="81">
        <f t="shared" si="41"/>
        <v>69.8</v>
      </c>
      <c r="R321" s="1"/>
      <c r="S321" s="74" t="str">
        <f t="shared" si="42"/>
        <v/>
      </c>
      <c r="T321" s="52" t="str">
        <f t="shared" si="43"/>
        <v>Image</v>
      </c>
      <c r="U321" s="103">
        <v>9785389303362</v>
      </c>
      <c r="V321" s="112" t="s">
        <v>632</v>
      </c>
      <c r="W321" s="128">
        <v>69.8</v>
      </c>
      <c r="X321" s="103">
        <v>884</v>
      </c>
      <c r="AC321" s="152"/>
    </row>
    <row r="322" spans="1:29" customFormat="1">
      <c r="A322" s="45">
        <v>76</v>
      </c>
      <c r="B322" s="83"/>
      <c r="C322" s="46">
        <f t="shared" si="40"/>
        <v>9785042072925</v>
      </c>
      <c r="D322" s="47" t="s">
        <v>30</v>
      </c>
      <c r="E322" s="48" t="s">
        <v>43</v>
      </c>
      <c r="F322" s="49" t="s">
        <v>6</v>
      </c>
      <c r="G322" s="50">
        <v>528</v>
      </c>
      <c r="H322" s="47" t="s">
        <v>633</v>
      </c>
      <c r="I322" s="123" t="s">
        <v>634</v>
      </c>
      <c r="J322" s="47" t="s">
        <v>635</v>
      </c>
      <c r="K322" s="51">
        <v>2026</v>
      </c>
      <c r="L322" s="47" t="s">
        <v>25</v>
      </c>
      <c r="M322" s="47" t="s">
        <v>636</v>
      </c>
      <c r="N322" s="47" t="s">
        <v>637</v>
      </c>
      <c r="O322" s="123" t="s">
        <v>638</v>
      </c>
      <c r="P322" s="47" t="s">
        <v>639</v>
      </c>
      <c r="Q322" s="81">
        <f t="shared" si="41"/>
        <v>59.8</v>
      </c>
      <c r="R322" s="1"/>
      <c r="S322" s="74" t="str">
        <f t="shared" si="42"/>
        <v/>
      </c>
      <c r="T322" s="52" t="str">
        <f t="shared" si="43"/>
        <v>Image</v>
      </c>
      <c r="U322" s="103">
        <v>9785042072925</v>
      </c>
      <c r="V322" s="112" t="s">
        <v>640</v>
      </c>
      <c r="W322" s="105">
        <v>59.8</v>
      </c>
      <c r="X322" s="103">
        <v>624</v>
      </c>
      <c r="AC322" s="152"/>
    </row>
    <row r="323" spans="1:29" customFormat="1">
      <c r="A323" s="45">
        <v>77</v>
      </c>
      <c r="B323" s="83"/>
      <c r="C323" s="46">
        <f t="shared" si="40"/>
        <v>9785006303522</v>
      </c>
      <c r="D323" s="47" t="s">
        <v>30</v>
      </c>
      <c r="E323" s="48" t="s">
        <v>43</v>
      </c>
      <c r="F323" s="49" t="s">
        <v>6</v>
      </c>
      <c r="G323" s="50">
        <v>72</v>
      </c>
      <c r="H323" s="47" t="s">
        <v>641</v>
      </c>
      <c r="I323" s="123" t="s">
        <v>642</v>
      </c>
      <c r="J323" s="47" t="s">
        <v>643</v>
      </c>
      <c r="K323" s="51">
        <v>2026</v>
      </c>
      <c r="L323" s="47" t="s">
        <v>99</v>
      </c>
      <c r="M323" s="47" t="s">
        <v>644</v>
      </c>
      <c r="N323" s="47" t="s">
        <v>645</v>
      </c>
      <c r="O323" s="123" t="s">
        <v>646</v>
      </c>
      <c r="P323" s="47" t="s">
        <v>647</v>
      </c>
      <c r="Q323" s="81">
        <f t="shared" si="41"/>
        <v>45.5</v>
      </c>
      <c r="R323" s="1"/>
      <c r="S323" s="74" t="str">
        <f t="shared" si="42"/>
        <v/>
      </c>
      <c r="T323" s="52" t="str">
        <f t="shared" si="43"/>
        <v>Image</v>
      </c>
      <c r="U323" s="103">
        <v>9785006303522</v>
      </c>
      <c r="V323" s="112" t="s">
        <v>648</v>
      </c>
      <c r="W323" s="105">
        <v>45.5</v>
      </c>
      <c r="X323" s="103">
        <v>192</v>
      </c>
      <c r="AC323" s="152"/>
    </row>
    <row r="324" spans="1:29" customFormat="1">
      <c r="A324" s="45">
        <v>78</v>
      </c>
      <c r="B324" s="83"/>
      <c r="C324" s="46">
        <f t="shared" si="40"/>
        <v>9785042238642</v>
      </c>
      <c r="D324" s="47" t="s">
        <v>30</v>
      </c>
      <c r="E324" s="48" t="s">
        <v>43</v>
      </c>
      <c r="F324" s="49" t="s">
        <v>28</v>
      </c>
      <c r="G324" s="50">
        <v>160</v>
      </c>
      <c r="H324" s="47" t="s">
        <v>649</v>
      </c>
      <c r="I324" s="123" t="s">
        <v>650</v>
      </c>
      <c r="J324" s="47" t="s">
        <v>651</v>
      </c>
      <c r="K324" s="51">
        <v>2026</v>
      </c>
      <c r="L324" s="47" t="s">
        <v>25</v>
      </c>
      <c r="M324" s="47" t="s">
        <v>652</v>
      </c>
      <c r="N324" s="47" t="s">
        <v>653</v>
      </c>
      <c r="O324" s="123" t="s">
        <v>654</v>
      </c>
      <c r="P324" s="47" t="s">
        <v>655</v>
      </c>
      <c r="Q324" s="81">
        <f t="shared" si="41"/>
        <v>60.1</v>
      </c>
      <c r="R324" s="1"/>
      <c r="S324" s="74" t="str">
        <f t="shared" si="42"/>
        <v/>
      </c>
      <c r="T324" s="52" t="str">
        <f t="shared" si="43"/>
        <v>Image</v>
      </c>
      <c r="U324" s="103">
        <v>9785042238642</v>
      </c>
      <c r="V324" s="112" t="s">
        <v>656</v>
      </c>
      <c r="W324" s="105">
        <v>60.1</v>
      </c>
      <c r="X324" s="103">
        <v>511</v>
      </c>
      <c r="AC324" s="152"/>
    </row>
    <row r="325" spans="1:29" customFormat="1">
      <c r="A325" s="45">
        <v>79</v>
      </c>
      <c r="B325" s="83"/>
      <c r="C325" s="46">
        <f t="shared" si="40"/>
        <v>9785002810598</v>
      </c>
      <c r="D325" s="47" t="s">
        <v>30</v>
      </c>
      <c r="E325" s="48" t="s">
        <v>43</v>
      </c>
      <c r="F325" s="49" t="s">
        <v>6</v>
      </c>
      <c r="G325" s="50">
        <v>112</v>
      </c>
      <c r="H325" s="47" t="s">
        <v>657</v>
      </c>
      <c r="I325" s="123" t="s">
        <v>658</v>
      </c>
      <c r="J325" s="47" t="s">
        <v>659</v>
      </c>
      <c r="K325" s="51">
        <v>2026</v>
      </c>
      <c r="L325" s="47" t="s">
        <v>660</v>
      </c>
      <c r="M325" s="47" t="s">
        <v>661</v>
      </c>
      <c r="N325" s="47" t="s">
        <v>662</v>
      </c>
      <c r="O325" s="123" t="s">
        <v>663</v>
      </c>
      <c r="P325" s="47" t="s">
        <v>664</v>
      </c>
      <c r="Q325" s="81">
        <f t="shared" si="41"/>
        <v>67.400000000000006</v>
      </c>
      <c r="R325" s="1"/>
      <c r="S325" s="74" t="str">
        <f t="shared" si="42"/>
        <v/>
      </c>
      <c r="T325" s="52" t="str">
        <f t="shared" si="43"/>
        <v>Image</v>
      </c>
      <c r="U325" s="103">
        <v>9785002810598</v>
      </c>
      <c r="V325" s="112" t="s">
        <v>665</v>
      </c>
      <c r="W325" s="125">
        <v>67.400000000000006</v>
      </c>
      <c r="X325" s="103">
        <v>521</v>
      </c>
      <c r="AC325" s="152"/>
    </row>
    <row r="326" spans="1:29" customFormat="1">
      <c r="A326" s="45">
        <v>80</v>
      </c>
      <c r="B326" s="83"/>
      <c r="C326" s="46">
        <f t="shared" si="40"/>
        <v>9785389303379</v>
      </c>
      <c r="D326" s="47" t="s">
        <v>30</v>
      </c>
      <c r="E326" s="48" t="s">
        <v>43</v>
      </c>
      <c r="F326" s="49" t="s">
        <v>28</v>
      </c>
      <c r="G326" s="50">
        <v>136</v>
      </c>
      <c r="H326" s="47" t="s">
        <v>666</v>
      </c>
      <c r="I326" s="123" t="s">
        <v>667</v>
      </c>
      <c r="J326" s="47" t="s">
        <v>668</v>
      </c>
      <c r="K326" s="51">
        <v>2026</v>
      </c>
      <c r="L326" s="47" t="s">
        <v>90</v>
      </c>
      <c r="M326" s="47" t="s">
        <v>669</v>
      </c>
      <c r="N326" s="47" t="s">
        <v>670</v>
      </c>
      <c r="O326" s="123" t="s">
        <v>671</v>
      </c>
      <c r="P326" s="47" t="s">
        <v>672</v>
      </c>
      <c r="Q326" s="81">
        <f t="shared" si="41"/>
        <v>65</v>
      </c>
      <c r="R326" s="1"/>
      <c r="S326" s="74" t="str">
        <f t="shared" si="42"/>
        <v/>
      </c>
      <c r="T326" s="52" t="str">
        <f t="shared" si="43"/>
        <v>Image</v>
      </c>
      <c r="U326" s="103">
        <v>9785389303379</v>
      </c>
      <c r="V326" s="112" t="s">
        <v>673</v>
      </c>
      <c r="W326" s="105">
        <v>65</v>
      </c>
      <c r="X326" s="103">
        <v>556</v>
      </c>
      <c r="AC326" s="152"/>
    </row>
    <row r="327" spans="1:29" customFormat="1">
      <c r="A327" s="45">
        <v>81</v>
      </c>
      <c r="B327" s="83"/>
      <c r="C327" s="46">
        <f t="shared" si="40"/>
        <v>9785389313729</v>
      </c>
      <c r="D327" s="47" t="s">
        <v>30</v>
      </c>
      <c r="E327" s="48" t="s">
        <v>43</v>
      </c>
      <c r="F327" s="49" t="s">
        <v>6</v>
      </c>
      <c r="G327" s="50">
        <v>128</v>
      </c>
      <c r="H327" s="47" t="s">
        <v>674</v>
      </c>
      <c r="I327" s="123" t="s">
        <v>675</v>
      </c>
      <c r="J327" s="47" t="s">
        <v>676</v>
      </c>
      <c r="K327" s="51">
        <v>2026</v>
      </c>
      <c r="L327" s="47" t="s">
        <v>90</v>
      </c>
      <c r="M327" s="47" t="s">
        <v>677</v>
      </c>
      <c r="N327" s="47" t="s">
        <v>678</v>
      </c>
      <c r="O327" s="123" t="s">
        <v>679</v>
      </c>
      <c r="P327" s="47" t="s">
        <v>680</v>
      </c>
      <c r="Q327" s="81">
        <f t="shared" si="41"/>
        <v>44.7</v>
      </c>
      <c r="R327" s="1"/>
      <c r="S327" s="74" t="str">
        <f t="shared" si="42"/>
        <v/>
      </c>
      <c r="T327" s="52" t="str">
        <f t="shared" si="43"/>
        <v>Image</v>
      </c>
      <c r="U327" s="103">
        <v>9785389313729</v>
      </c>
      <c r="V327" s="112" t="s">
        <v>681</v>
      </c>
      <c r="W327" s="105">
        <v>44.7</v>
      </c>
      <c r="X327" s="103">
        <v>281</v>
      </c>
      <c r="AC327" s="152"/>
    </row>
    <row r="328" spans="1:29" customFormat="1">
      <c r="A328" s="45">
        <v>82</v>
      </c>
      <c r="B328" s="83"/>
      <c r="C328" s="46">
        <f t="shared" si="40"/>
        <v>9785389308114</v>
      </c>
      <c r="D328" s="47" t="s">
        <v>30</v>
      </c>
      <c r="E328" s="48" t="s">
        <v>43</v>
      </c>
      <c r="F328" s="49" t="s">
        <v>28</v>
      </c>
      <c r="G328" s="50">
        <v>64</v>
      </c>
      <c r="H328" s="47" t="s">
        <v>682</v>
      </c>
      <c r="I328" s="123" t="s">
        <v>683</v>
      </c>
      <c r="J328" s="47" t="s">
        <v>684</v>
      </c>
      <c r="K328" s="51">
        <v>2026</v>
      </c>
      <c r="L328" s="47" t="s">
        <v>90</v>
      </c>
      <c r="M328" s="47" t="s">
        <v>685</v>
      </c>
      <c r="N328" s="47" t="s">
        <v>686</v>
      </c>
      <c r="O328" s="123" t="s">
        <v>687</v>
      </c>
      <c r="P328" s="47" t="s">
        <v>688</v>
      </c>
      <c r="Q328" s="81">
        <f t="shared" si="41"/>
        <v>56.5</v>
      </c>
      <c r="R328" s="1"/>
      <c r="S328" s="74" t="str">
        <f t="shared" si="42"/>
        <v/>
      </c>
      <c r="T328" s="52" t="str">
        <f t="shared" si="43"/>
        <v>Image</v>
      </c>
      <c r="U328" s="103">
        <v>9785389308114</v>
      </c>
      <c r="V328" s="112" t="s">
        <v>689</v>
      </c>
      <c r="W328" s="105">
        <v>56.5</v>
      </c>
      <c r="X328" s="103">
        <v>520</v>
      </c>
      <c r="AC328" s="152"/>
    </row>
    <row r="329" spans="1:29" customFormat="1">
      <c r="A329" s="45">
        <v>83</v>
      </c>
      <c r="B329" s="83"/>
      <c r="C329" s="46">
        <f t="shared" si="40"/>
        <v>9785171730932</v>
      </c>
      <c r="D329" s="47" t="s">
        <v>30</v>
      </c>
      <c r="E329" s="48" t="s">
        <v>43</v>
      </c>
      <c r="F329" s="49" t="s">
        <v>6</v>
      </c>
      <c r="G329" s="50">
        <v>240</v>
      </c>
      <c r="H329" s="47" t="s">
        <v>690</v>
      </c>
      <c r="I329" s="123" t="s">
        <v>691</v>
      </c>
      <c r="J329" s="47" t="s">
        <v>692</v>
      </c>
      <c r="K329" s="51">
        <v>2026</v>
      </c>
      <c r="L329" s="47" t="s">
        <v>24</v>
      </c>
      <c r="M329" s="47" t="s">
        <v>693</v>
      </c>
      <c r="N329" s="47" t="s">
        <v>694</v>
      </c>
      <c r="O329" s="123" t="s">
        <v>695</v>
      </c>
      <c r="P329" s="47" t="s">
        <v>696</v>
      </c>
      <c r="Q329" s="81">
        <f t="shared" si="41"/>
        <v>53.2</v>
      </c>
      <c r="R329" s="1"/>
      <c r="S329" s="74" t="str">
        <f t="shared" si="42"/>
        <v/>
      </c>
      <c r="T329" s="52" t="str">
        <f t="shared" si="43"/>
        <v>Image</v>
      </c>
      <c r="U329" s="103">
        <v>9785171730932</v>
      </c>
      <c r="V329" s="112" t="s">
        <v>697</v>
      </c>
      <c r="W329" s="105">
        <v>53.2</v>
      </c>
      <c r="X329" s="103">
        <v>500</v>
      </c>
      <c r="AC329" s="152"/>
    </row>
    <row r="330" spans="1:29" customFormat="1">
      <c r="A330" s="45">
        <v>84</v>
      </c>
      <c r="B330" s="83"/>
      <c r="C330" s="46">
        <f t="shared" si="40"/>
        <v>9785171856298</v>
      </c>
      <c r="D330" s="47" t="s">
        <v>30</v>
      </c>
      <c r="E330" s="48" t="s">
        <v>43</v>
      </c>
      <c r="F330" s="49" t="s">
        <v>28</v>
      </c>
      <c r="G330" s="50">
        <v>136</v>
      </c>
      <c r="H330" s="47" t="s">
        <v>698</v>
      </c>
      <c r="I330" s="123" t="s">
        <v>699</v>
      </c>
      <c r="J330" s="47" t="s">
        <v>700</v>
      </c>
      <c r="K330" s="51">
        <v>2026</v>
      </c>
      <c r="L330" s="47" t="s">
        <v>24</v>
      </c>
      <c r="M330" s="47" t="s">
        <v>701</v>
      </c>
      <c r="N330" s="47" t="s">
        <v>702</v>
      </c>
      <c r="O330" s="123" t="s">
        <v>703</v>
      </c>
      <c r="P330" s="47" t="s">
        <v>704</v>
      </c>
      <c r="Q330" s="81">
        <f t="shared" si="41"/>
        <v>60.4</v>
      </c>
      <c r="R330" s="1"/>
      <c r="S330" s="74" t="str">
        <f t="shared" si="42"/>
        <v/>
      </c>
      <c r="T330" s="52" t="str">
        <f t="shared" si="43"/>
        <v>Image</v>
      </c>
      <c r="U330" s="103">
        <v>9785171856298</v>
      </c>
      <c r="V330" s="112" t="s">
        <v>705</v>
      </c>
      <c r="W330" s="105">
        <v>60.4</v>
      </c>
      <c r="X330" s="103">
        <v>523</v>
      </c>
      <c r="AC330" s="152"/>
    </row>
    <row r="331" spans="1:29" customFormat="1">
      <c r="A331" s="45">
        <v>85</v>
      </c>
      <c r="B331" s="83"/>
      <c r="C331" s="46">
        <f t="shared" si="40"/>
        <v>9785171881122</v>
      </c>
      <c r="D331" s="47" t="s">
        <v>30</v>
      </c>
      <c r="E331" s="48" t="s">
        <v>43</v>
      </c>
      <c r="F331" s="49" t="s">
        <v>28</v>
      </c>
      <c r="G331" s="50">
        <v>64</v>
      </c>
      <c r="H331" s="47" t="s">
        <v>706</v>
      </c>
      <c r="I331" s="123" t="s">
        <v>707</v>
      </c>
      <c r="J331" s="47" t="s">
        <v>708</v>
      </c>
      <c r="K331" s="51">
        <v>2026</v>
      </c>
      <c r="L331" s="47" t="s">
        <v>24</v>
      </c>
      <c r="M331" s="47" t="s">
        <v>581</v>
      </c>
      <c r="N331" s="47" t="s">
        <v>709</v>
      </c>
      <c r="O331" s="123" t="s">
        <v>710</v>
      </c>
      <c r="P331" s="47" t="s">
        <v>711</v>
      </c>
      <c r="Q331" s="81">
        <f t="shared" si="41"/>
        <v>34.4</v>
      </c>
      <c r="R331" s="1"/>
      <c r="S331" s="74" t="str">
        <f t="shared" si="42"/>
        <v/>
      </c>
      <c r="T331" s="52" t="str">
        <f t="shared" si="43"/>
        <v>Image</v>
      </c>
      <c r="U331" s="103">
        <v>9785171881122</v>
      </c>
      <c r="V331" s="112" t="s">
        <v>712</v>
      </c>
      <c r="W331" s="105">
        <v>34.4</v>
      </c>
      <c r="X331" s="103">
        <v>240</v>
      </c>
      <c r="AC331" s="152"/>
    </row>
    <row r="332" spans="1:29" customFormat="1">
      <c r="A332" s="45">
        <v>86</v>
      </c>
      <c r="B332" s="83"/>
      <c r="C332" s="46">
        <f t="shared" si="40"/>
        <v>9785001145196</v>
      </c>
      <c r="D332" s="47" t="s">
        <v>30</v>
      </c>
      <c r="E332" s="48" t="s">
        <v>43</v>
      </c>
      <c r="F332" s="49" t="s">
        <v>6</v>
      </c>
      <c r="G332" s="50">
        <v>160</v>
      </c>
      <c r="H332" s="47" t="s">
        <v>713</v>
      </c>
      <c r="I332" s="123" t="s">
        <v>714</v>
      </c>
      <c r="J332" s="47" t="s">
        <v>715</v>
      </c>
      <c r="K332" s="51">
        <v>2026</v>
      </c>
      <c r="L332" s="47" t="s">
        <v>324</v>
      </c>
      <c r="M332" s="47" t="s">
        <v>716</v>
      </c>
      <c r="N332" s="47" t="s">
        <v>717</v>
      </c>
      <c r="O332" s="123" t="s">
        <v>718</v>
      </c>
      <c r="P332" s="47" t="s">
        <v>719</v>
      </c>
      <c r="Q332" s="81">
        <f t="shared" si="41"/>
        <v>42.2</v>
      </c>
      <c r="R332" s="1"/>
      <c r="S332" s="74" t="str">
        <f t="shared" si="42"/>
        <v/>
      </c>
      <c r="T332" s="52" t="str">
        <f t="shared" si="43"/>
        <v>Image</v>
      </c>
      <c r="U332" s="103">
        <v>9785001145196</v>
      </c>
      <c r="V332" s="112" t="s">
        <v>720</v>
      </c>
      <c r="W332" s="105">
        <v>42.2</v>
      </c>
      <c r="X332" s="103">
        <v>261</v>
      </c>
      <c r="AC332" s="152"/>
    </row>
    <row r="333" spans="1:29" customFormat="1">
      <c r="A333" s="45">
        <v>87</v>
      </c>
      <c r="B333" s="83"/>
      <c r="C333" s="46">
        <f t="shared" si="40"/>
        <v>9785001145264</v>
      </c>
      <c r="D333" s="47" t="s">
        <v>30</v>
      </c>
      <c r="E333" s="48" t="s">
        <v>43</v>
      </c>
      <c r="F333" s="49" t="s">
        <v>6</v>
      </c>
      <c r="G333" s="50">
        <v>160</v>
      </c>
      <c r="H333" s="47" t="s">
        <v>713</v>
      </c>
      <c r="I333" s="123" t="s">
        <v>721</v>
      </c>
      <c r="J333" s="47" t="s">
        <v>722</v>
      </c>
      <c r="K333" s="51">
        <v>2026</v>
      </c>
      <c r="L333" s="47" t="s">
        <v>324</v>
      </c>
      <c r="M333" s="47" t="s">
        <v>716</v>
      </c>
      <c r="N333" s="47" t="s">
        <v>717</v>
      </c>
      <c r="O333" s="123" t="s">
        <v>723</v>
      </c>
      <c r="P333" s="47" t="s">
        <v>724</v>
      </c>
      <c r="Q333" s="81">
        <f t="shared" si="41"/>
        <v>42.2</v>
      </c>
      <c r="R333" s="1"/>
      <c r="S333" s="74" t="str">
        <f t="shared" si="42"/>
        <v/>
      </c>
      <c r="T333" s="52" t="str">
        <f t="shared" si="43"/>
        <v>Image</v>
      </c>
      <c r="U333" s="103">
        <v>9785001145264</v>
      </c>
      <c r="V333" s="112" t="s">
        <v>725</v>
      </c>
      <c r="W333" s="105">
        <v>42.2</v>
      </c>
      <c r="X333" s="103">
        <v>261</v>
      </c>
      <c r="AC333" s="152"/>
    </row>
    <row r="334" spans="1:29" customFormat="1">
      <c r="A334" s="45">
        <v>88</v>
      </c>
      <c r="B334" s="83"/>
      <c r="C334" s="46">
        <f t="shared" si="40"/>
        <v>9785042456909</v>
      </c>
      <c r="D334" s="47" t="s">
        <v>30</v>
      </c>
      <c r="E334" s="48" t="s">
        <v>43</v>
      </c>
      <c r="F334" s="49" t="s">
        <v>28</v>
      </c>
      <c r="G334" s="50">
        <v>272</v>
      </c>
      <c r="H334" s="47" t="s">
        <v>726</v>
      </c>
      <c r="I334" s="123" t="s">
        <v>727</v>
      </c>
      <c r="J334" s="47" t="s">
        <v>728</v>
      </c>
      <c r="K334" s="51">
        <v>2026</v>
      </c>
      <c r="L334" s="47" t="s">
        <v>729</v>
      </c>
      <c r="M334" s="47" t="s">
        <v>730</v>
      </c>
      <c r="N334" s="47" t="s">
        <v>731</v>
      </c>
      <c r="O334" s="123" t="s">
        <v>732</v>
      </c>
      <c r="P334" s="47" t="s">
        <v>733</v>
      </c>
      <c r="Q334" s="81">
        <f t="shared" si="41"/>
        <v>51.2</v>
      </c>
      <c r="R334" s="1"/>
      <c r="S334" s="74" t="str">
        <f t="shared" si="42"/>
        <v/>
      </c>
      <c r="T334" s="52" t="str">
        <f t="shared" si="43"/>
        <v>Image</v>
      </c>
      <c r="U334" s="103">
        <v>9785042456909</v>
      </c>
      <c r="V334" s="112" t="s">
        <v>734</v>
      </c>
      <c r="W334" s="105">
        <v>51.2</v>
      </c>
      <c r="X334" s="103">
        <v>439</v>
      </c>
      <c r="AC334" s="152"/>
    </row>
    <row r="335" spans="1:29" customFormat="1">
      <c r="A335" s="45">
        <v>89</v>
      </c>
      <c r="B335" s="83"/>
      <c r="C335" s="46">
        <f t="shared" si="40"/>
        <v>9785961498615</v>
      </c>
      <c r="D335" s="47" t="s">
        <v>30</v>
      </c>
      <c r="E335" s="48" t="s">
        <v>43</v>
      </c>
      <c r="F335" s="49" t="s">
        <v>28</v>
      </c>
      <c r="G335" s="50">
        <v>72</v>
      </c>
      <c r="H335" s="47" t="s">
        <v>735</v>
      </c>
      <c r="I335" s="123" t="s">
        <v>736</v>
      </c>
      <c r="J335" s="47" t="s">
        <v>737</v>
      </c>
      <c r="K335" s="51">
        <v>2026</v>
      </c>
      <c r="L335" s="47" t="s">
        <v>99</v>
      </c>
      <c r="M335" s="47" t="s">
        <v>738</v>
      </c>
      <c r="N335" s="47" t="s">
        <v>739</v>
      </c>
      <c r="O335" s="123" t="s">
        <v>740</v>
      </c>
      <c r="P335" s="47" t="s">
        <v>741</v>
      </c>
      <c r="Q335" s="81">
        <f t="shared" si="41"/>
        <v>64.3</v>
      </c>
      <c r="R335" s="1"/>
      <c r="S335" s="74" t="str">
        <f t="shared" si="42"/>
        <v/>
      </c>
      <c r="T335" s="52" t="str">
        <f t="shared" si="43"/>
        <v>Image</v>
      </c>
      <c r="U335" s="103">
        <v>9785961498615</v>
      </c>
      <c r="V335" s="112" t="s">
        <v>742</v>
      </c>
      <c r="W335" s="105">
        <v>64.3</v>
      </c>
      <c r="X335" s="103">
        <v>471</v>
      </c>
      <c r="AC335" s="152"/>
    </row>
    <row r="336" spans="1:29" customFormat="1">
      <c r="A336" s="45">
        <v>90</v>
      </c>
      <c r="B336" s="83"/>
      <c r="C336" s="46">
        <f t="shared" si="40"/>
        <v>9785042324451</v>
      </c>
      <c r="D336" s="47" t="s">
        <v>30</v>
      </c>
      <c r="E336" s="48" t="s">
        <v>43</v>
      </c>
      <c r="F336" s="49" t="s">
        <v>28</v>
      </c>
      <c r="G336" s="50">
        <v>96</v>
      </c>
      <c r="H336" s="47" t="s">
        <v>743</v>
      </c>
      <c r="I336" s="123" t="s">
        <v>744</v>
      </c>
      <c r="J336" s="47" t="s">
        <v>745</v>
      </c>
      <c r="K336" s="51">
        <v>2026</v>
      </c>
      <c r="L336" s="47" t="s">
        <v>729</v>
      </c>
      <c r="M336" s="47" t="s">
        <v>746</v>
      </c>
      <c r="N336" s="47" t="s">
        <v>747</v>
      </c>
      <c r="O336" s="123" t="s">
        <v>748</v>
      </c>
      <c r="P336" s="47" t="s">
        <v>749</v>
      </c>
      <c r="Q336" s="81">
        <f t="shared" si="41"/>
        <v>35.4</v>
      </c>
      <c r="R336" s="1"/>
      <c r="S336" s="74" t="str">
        <f t="shared" si="42"/>
        <v/>
      </c>
      <c r="T336" s="52" t="str">
        <f t="shared" si="43"/>
        <v>Image</v>
      </c>
      <c r="U336" s="103">
        <v>9785042324451</v>
      </c>
      <c r="V336" s="112" t="s">
        <v>750</v>
      </c>
      <c r="W336" s="105">
        <v>35.4</v>
      </c>
      <c r="X336" s="103">
        <v>298</v>
      </c>
      <c r="AC336" s="152"/>
    </row>
    <row r="337" spans="1:29" customFormat="1">
      <c r="A337" s="45">
        <v>91</v>
      </c>
      <c r="B337" s="83"/>
      <c r="C337" s="46">
        <f t="shared" si="40"/>
        <v>9785042461026</v>
      </c>
      <c r="D337" s="47" t="s">
        <v>30</v>
      </c>
      <c r="E337" s="48" t="s">
        <v>43</v>
      </c>
      <c r="F337" s="49" t="s">
        <v>28</v>
      </c>
      <c r="G337" s="50">
        <v>272</v>
      </c>
      <c r="H337" s="47" t="s">
        <v>751</v>
      </c>
      <c r="I337" s="123" t="s">
        <v>752</v>
      </c>
      <c r="J337" s="47" t="s">
        <v>753</v>
      </c>
      <c r="K337" s="51">
        <v>2026</v>
      </c>
      <c r="L337" s="47" t="s">
        <v>729</v>
      </c>
      <c r="M337" s="47" t="s">
        <v>754</v>
      </c>
      <c r="N337" s="47" t="s">
        <v>755</v>
      </c>
      <c r="O337" s="123" t="s">
        <v>756</v>
      </c>
      <c r="P337" s="47" t="s">
        <v>757</v>
      </c>
      <c r="Q337" s="81">
        <f t="shared" si="41"/>
        <v>37.9</v>
      </c>
      <c r="R337" s="1"/>
      <c r="S337" s="74" t="str">
        <f t="shared" si="42"/>
        <v/>
      </c>
      <c r="T337" s="52" t="str">
        <f t="shared" si="43"/>
        <v>Image</v>
      </c>
      <c r="U337" s="103">
        <v>9785042461026</v>
      </c>
      <c r="V337" s="112" t="s">
        <v>758</v>
      </c>
      <c r="W337" s="105">
        <v>37.9</v>
      </c>
      <c r="X337" s="103">
        <v>384</v>
      </c>
      <c r="AC337" s="152"/>
    </row>
    <row r="338" spans="1:29" customFormat="1">
      <c r="A338" s="45">
        <v>92</v>
      </c>
      <c r="B338" s="83"/>
      <c r="C338" s="46">
        <f t="shared" si="40"/>
        <v>9785171878733</v>
      </c>
      <c r="D338" s="47" t="s">
        <v>30</v>
      </c>
      <c r="E338" s="48" t="s">
        <v>43</v>
      </c>
      <c r="F338" s="49" t="s">
        <v>28</v>
      </c>
      <c r="G338" s="50">
        <v>224</v>
      </c>
      <c r="H338" s="47" t="s">
        <v>751</v>
      </c>
      <c r="I338" s="123" t="s">
        <v>759</v>
      </c>
      <c r="J338" s="47" t="s">
        <v>760</v>
      </c>
      <c r="K338" s="51">
        <v>2026</v>
      </c>
      <c r="L338" s="47" t="s">
        <v>24</v>
      </c>
      <c r="M338" s="47" t="s">
        <v>761</v>
      </c>
      <c r="N338" s="47" t="s">
        <v>755</v>
      </c>
      <c r="O338" s="123" t="s">
        <v>762</v>
      </c>
      <c r="P338" s="47" t="s">
        <v>763</v>
      </c>
      <c r="Q338" s="81">
        <f t="shared" si="41"/>
        <v>29.6</v>
      </c>
      <c r="R338" s="1"/>
      <c r="S338" s="74" t="str">
        <f t="shared" si="42"/>
        <v/>
      </c>
      <c r="T338" s="52" t="str">
        <f t="shared" si="43"/>
        <v>Image</v>
      </c>
      <c r="U338" s="103">
        <v>9785171878733</v>
      </c>
      <c r="V338" s="112" t="s">
        <v>764</v>
      </c>
      <c r="W338" s="105">
        <v>29.6</v>
      </c>
      <c r="X338" s="103">
        <v>253</v>
      </c>
      <c r="AC338" s="152"/>
    </row>
    <row r="339" spans="1:29" customFormat="1">
      <c r="A339" s="45">
        <v>93</v>
      </c>
      <c r="B339" s="83"/>
      <c r="C339" s="46">
        <f t="shared" si="40"/>
        <v>9785042344213</v>
      </c>
      <c r="D339" s="47" t="s">
        <v>30</v>
      </c>
      <c r="E339" s="48" t="s">
        <v>43</v>
      </c>
      <c r="F339" s="49" t="s">
        <v>28</v>
      </c>
      <c r="G339" s="50">
        <v>32</v>
      </c>
      <c r="H339" s="47" t="s">
        <v>765</v>
      </c>
      <c r="I339" s="123" t="s">
        <v>766</v>
      </c>
      <c r="J339" s="47" t="s">
        <v>767</v>
      </c>
      <c r="K339" s="51">
        <v>2026</v>
      </c>
      <c r="L339" s="47" t="s">
        <v>239</v>
      </c>
      <c r="M339" s="47" t="s">
        <v>768</v>
      </c>
      <c r="N339" s="47" t="s">
        <v>769</v>
      </c>
      <c r="O339" s="123" t="s">
        <v>770</v>
      </c>
      <c r="P339" s="47" t="s">
        <v>771</v>
      </c>
      <c r="Q339" s="81">
        <f t="shared" si="41"/>
        <v>32.799999999999997</v>
      </c>
      <c r="R339" s="1"/>
      <c r="S339" s="74" t="str">
        <f t="shared" si="42"/>
        <v/>
      </c>
      <c r="T339" s="52" t="str">
        <f t="shared" si="43"/>
        <v>Image</v>
      </c>
      <c r="U339" s="103">
        <v>9785042344213</v>
      </c>
      <c r="V339" s="112" t="s">
        <v>772</v>
      </c>
      <c r="W339" s="105">
        <v>32.799999999999997</v>
      </c>
      <c r="X339" s="103">
        <v>255</v>
      </c>
      <c r="AC339" s="152"/>
    </row>
    <row r="340" spans="1:29" customFormat="1">
      <c r="A340" s="45">
        <v>94</v>
      </c>
      <c r="B340" s="83"/>
      <c r="C340" s="46">
        <f t="shared" si="40"/>
        <v>9785042345425</v>
      </c>
      <c r="D340" s="47" t="s">
        <v>30</v>
      </c>
      <c r="E340" s="48" t="s">
        <v>43</v>
      </c>
      <c r="F340" s="49" t="s">
        <v>28</v>
      </c>
      <c r="G340" s="50">
        <v>32</v>
      </c>
      <c r="H340" s="47" t="s">
        <v>765</v>
      </c>
      <c r="I340" s="123" t="s">
        <v>773</v>
      </c>
      <c r="J340" s="47" t="s">
        <v>774</v>
      </c>
      <c r="K340" s="51">
        <v>2026</v>
      </c>
      <c r="L340" s="47" t="s">
        <v>239</v>
      </c>
      <c r="M340" s="47" t="s">
        <v>768</v>
      </c>
      <c r="N340" s="47" t="s">
        <v>769</v>
      </c>
      <c r="O340" s="123" t="s">
        <v>775</v>
      </c>
      <c r="P340" s="47" t="s">
        <v>776</v>
      </c>
      <c r="Q340" s="81">
        <f t="shared" si="41"/>
        <v>32.5</v>
      </c>
      <c r="R340" s="1"/>
      <c r="S340" s="74" t="str">
        <f t="shared" si="42"/>
        <v/>
      </c>
      <c r="T340" s="52" t="str">
        <f t="shared" si="43"/>
        <v>Image</v>
      </c>
      <c r="U340" s="103">
        <v>9785042345425</v>
      </c>
      <c r="V340" s="112" t="s">
        <v>777</v>
      </c>
      <c r="W340" s="105">
        <v>32.5</v>
      </c>
      <c r="X340" s="103">
        <v>251</v>
      </c>
      <c r="AC340" s="152"/>
    </row>
    <row r="341" spans="1:29" customFormat="1">
      <c r="A341" s="45">
        <v>95</v>
      </c>
      <c r="B341" s="83"/>
      <c r="C341" s="46">
        <f t="shared" si="40"/>
        <v>9785389322110</v>
      </c>
      <c r="D341" s="47" t="s">
        <v>30</v>
      </c>
      <c r="E341" s="48" t="s">
        <v>43</v>
      </c>
      <c r="F341" s="49" t="s">
        <v>6</v>
      </c>
      <c r="G341" s="50">
        <v>272</v>
      </c>
      <c r="H341" s="47" t="s">
        <v>778</v>
      </c>
      <c r="I341" s="123" t="s">
        <v>779</v>
      </c>
      <c r="J341" s="47" t="s">
        <v>780</v>
      </c>
      <c r="K341" s="51">
        <v>2026</v>
      </c>
      <c r="L341" s="47" t="s">
        <v>90</v>
      </c>
      <c r="M341" s="47" t="s">
        <v>781</v>
      </c>
      <c r="N341" s="47" t="s">
        <v>782</v>
      </c>
      <c r="O341" s="123" t="s">
        <v>783</v>
      </c>
      <c r="P341" s="47" t="s">
        <v>784</v>
      </c>
      <c r="Q341" s="81">
        <f t="shared" si="41"/>
        <v>61</v>
      </c>
      <c r="R341" s="1"/>
      <c r="S341" s="74" t="str">
        <f t="shared" si="42"/>
        <v/>
      </c>
      <c r="T341" s="52" t="str">
        <f t="shared" si="43"/>
        <v>Image</v>
      </c>
      <c r="U341" s="103">
        <v>9785389322110</v>
      </c>
      <c r="V341" s="112" t="s">
        <v>785</v>
      </c>
      <c r="W341" s="105">
        <v>61</v>
      </c>
      <c r="X341" s="103">
        <v>491</v>
      </c>
      <c r="AC341" s="152"/>
    </row>
    <row r="342" spans="1:29" customFormat="1">
      <c r="A342" s="45">
        <v>96</v>
      </c>
      <c r="B342" s="83"/>
      <c r="C342" s="46">
        <f t="shared" si="40"/>
        <v>9785042257223</v>
      </c>
      <c r="D342" s="47" t="s">
        <v>30</v>
      </c>
      <c r="E342" s="48" t="s">
        <v>43</v>
      </c>
      <c r="F342" s="49" t="s">
        <v>6</v>
      </c>
      <c r="G342" s="50">
        <v>352</v>
      </c>
      <c r="H342" s="47" t="s">
        <v>786</v>
      </c>
      <c r="I342" s="123" t="s">
        <v>787</v>
      </c>
      <c r="J342" s="47" t="s">
        <v>788</v>
      </c>
      <c r="K342" s="51">
        <v>2026</v>
      </c>
      <c r="L342" s="47" t="s">
        <v>25</v>
      </c>
      <c r="M342" s="47" t="s">
        <v>789</v>
      </c>
      <c r="N342" s="47" t="s">
        <v>790</v>
      </c>
      <c r="O342" s="123" t="s">
        <v>791</v>
      </c>
      <c r="P342" s="47" t="s">
        <v>792</v>
      </c>
      <c r="Q342" s="81">
        <f t="shared" si="41"/>
        <v>48.5</v>
      </c>
      <c r="R342" s="1"/>
      <c r="S342" s="74" t="str">
        <f t="shared" si="42"/>
        <v/>
      </c>
      <c r="T342" s="52" t="str">
        <f t="shared" si="43"/>
        <v>Image</v>
      </c>
      <c r="U342" s="103">
        <v>9785042257223</v>
      </c>
      <c r="V342" s="112" t="s">
        <v>793</v>
      </c>
      <c r="W342" s="105">
        <v>48.5</v>
      </c>
      <c r="X342" s="103">
        <v>441</v>
      </c>
      <c r="AC342" s="152"/>
    </row>
    <row r="343" spans="1:29" customFormat="1">
      <c r="A343" s="45">
        <v>97</v>
      </c>
      <c r="B343" s="83"/>
      <c r="C343" s="46">
        <f t="shared" si="40"/>
        <v>9785389313767</v>
      </c>
      <c r="D343" s="47" t="s">
        <v>30</v>
      </c>
      <c r="E343" s="48" t="s">
        <v>43</v>
      </c>
      <c r="F343" s="49" t="s">
        <v>28</v>
      </c>
      <c r="G343" s="50">
        <v>64</v>
      </c>
      <c r="H343" s="47" t="s">
        <v>794</v>
      </c>
      <c r="I343" s="123" t="s">
        <v>795</v>
      </c>
      <c r="J343" s="47" t="s">
        <v>796</v>
      </c>
      <c r="K343" s="51">
        <v>2026</v>
      </c>
      <c r="L343" s="47" t="s">
        <v>90</v>
      </c>
      <c r="M343" s="47" t="s">
        <v>797</v>
      </c>
      <c r="N343" s="47" t="s">
        <v>798</v>
      </c>
      <c r="O343" s="123" t="s">
        <v>799</v>
      </c>
      <c r="P343" s="47" t="s">
        <v>2729</v>
      </c>
      <c r="Q343" s="81">
        <f t="shared" si="41"/>
        <v>61.1</v>
      </c>
      <c r="R343" s="1"/>
      <c r="S343" s="74" t="str">
        <f t="shared" si="42"/>
        <v/>
      </c>
      <c r="T343" s="52" t="str">
        <f t="shared" si="43"/>
        <v>Image</v>
      </c>
      <c r="U343" s="103">
        <v>9785389313767</v>
      </c>
      <c r="V343" s="112" t="s">
        <v>801</v>
      </c>
      <c r="W343" s="125">
        <v>61.1</v>
      </c>
      <c r="X343" s="103">
        <v>600</v>
      </c>
      <c r="AC343" s="152"/>
    </row>
    <row r="344" spans="1:29" customFormat="1">
      <c r="A344" s="45">
        <v>98</v>
      </c>
      <c r="B344" s="83"/>
      <c r="C344" s="46">
        <f t="shared" si="40"/>
        <v>9785001145226</v>
      </c>
      <c r="D344" s="47" t="s">
        <v>30</v>
      </c>
      <c r="E344" s="48" t="s">
        <v>43</v>
      </c>
      <c r="F344" s="49" t="s">
        <v>6</v>
      </c>
      <c r="G344" s="50">
        <v>160</v>
      </c>
      <c r="H344" s="47" t="s">
        <v>802</v>
      </c>
      <c r="I344" s="123" t="s">
        <v>803</v>
      </c>
      <c r="J344" s="47" t="s">
        <v>804</v>
      </c>
      <c r="K344" s="51">
        <v>2026</v>
      </c>
      <c r="L344" s="47" t="s">
        <v>324</v>
      </c>
      <c r="M344" s="47" t="s">
        <v>805</v>
      </c>
      <c r="N344" s="47" t="s">
        <v>806</v>
      </c>
      <c r="O344" s="123" t="s">
        <v>807</v>
      </c>
      <c r="P344" s="47" t="s">
        <v>808</v>
      </c>
      <c r="Q344" s="81">
        <f t="shared" si="41"/>
        <v>42.2</v>
      </c>
      <c r="R344" s="1"/>
      <c r="S344" s="74" t="str">
        <f t="shared" si="42"/>
        <v/>
      </c>
      <c r="T344" s="52" t="str">
        <f t="shared" si="43"/>
        <v>Image</v>
      </c>
      <c r="U344" s="103">
        <v>9785001145226</v>
      </c>
      <c r="V344" s="112" t="s">
        <v>809</v>
      </c>
      <c r="W344" s="105">
        <v>42.2</v>
      </c>
      <c r="X344" s="103">
        <v>261</v>
      </c>
      <c r="AC344" s="152"/>
    </row>
    <row r="345" spans="1:29" customFormat="1">
      <c r="A345" s="45">
        <v>99</v>
      </c>
      <c r="B345" s="83"/>
      <c r="C345" s="46">
        <f t="shared" si="40"/>
        <v>9785001145387</v>
      </c>
      <c r="D345" s="47" t="s">
        <v>30</v>
      </c>
      <c r="E345" s="48" t="s">
        <v>43</v>
      </c>
      <c r="F345" s="49" t="s">
        <v>6</v>
      </c>
      <c r="G345" s="50">
        <v>176</v>
      </c>
      <c r="H345" s="47" t="s">
        <v>802</v>
      </c>
      <c r="I345" s="123" t="s">
        <v>810</v>
      </c>
      <c r="J345" s="47" t="s">
        <v>811</v>
      </c>
      <c r="K345" s="51">
        <v>2026</v>
      </c>
      <c r="L345" s="47" t="s">
        <v>324</v>
      </c>
      <c r="M345" s="47" t="s">
        <v>805</v>
      </c>
      <c r="N345" s="47" t="s">
        <v>806</v>
      </c>
      <c r="O345" s="123" t="s">
        <v>812</v>
      </c>
      <c r="P345" s="47" t="s">
        <v>813</v>
      </c>
      <c r="Q345" s="81">
        <f t="shared" si="41"/>
        <v>43</v>
      </c>
      <c r="R345" s="1"/>
      <c r="S345" s="74" t="str">
        <f t="shared" si="42"/>
        <v/>
      </c>
      <c r="T345" s="52" t="str">
        <f t="shared" si="43"/>
        <v>Image</v>
      </c>
      <c r="U345" s="103">
        <v>9785001145387</v>
      </c>
      <c r="V345" s="112" t="s">
        <v>814</v>
      </c>
      <c r="W345" s="105">
        <v>43</v>
      </c>
      <c r="X345" s="103">
        <v>274</v>
      </c>
      <c r="AC345" s="152"/>
    </row>
    <row r="346" spans="1:29" customFormat="1">
      <c r="A346" s="45">
        <v>100</v>
      </c>
      <c r="B346" s="83"/>
      <c r="C346" s="46">
        <f t="shared" si="40"/>
        <v>9785171890827</v>
      </c>
      <c r="D346" s="47" t="s">
        <v>30</v>
      </c>
      <c r="E346" s="48" t="s">
        <v>43</v>
      </c>
      <c r="F346" s="49" t="s">
        <v>6</v>
      </c>
      <c r="G346" s="50">
        <v>352</v>
      </c>
      <c r="H346" s="47" t="s">
        <v>815</v>
      </c>
      <c r="I346" s="123" t="s">
        <v>816</v>
      </c>
      <c r="J346" s="47" t="s">
        <v>817</v>
      </c>
      <c r="K346" s="51">
        <v>2026</v>
      </c>
      <c r="L346" s="47" t="s">
        <v>24</v>
      </c>
      <c r="M346" s="47" t="s">
        <v>818</v>
      </c>
      <c r="N346" s="47" t="s">
        <v>819</v>
      </c>
      <c r="O346" s="123" t="s">
        <v>820</v>
      </c>
      <c r="P346" s="47" t="s">
        <v>821</v>
      </c>
      <c r="Q346" s="81">
        <f t="shared" si="41"/>
        <v>53.8</v>
      </c>
      <c r="R346" s="1"/>
      <c r="S346" s="74" t="str">
        <f t="shared" si="42"/>
        <v/>
      </c>
      <c r="T346" s="52" t="str">
        <f t="shared" si="43"/>
        <v>Image</v>
      </c>
      <c r="U346" s="103">
        <v>9785171890827</v>
      </c>
      <c r="V346" s="112" t="s">
        <v>822</v>
      </c>
      <c r="W346" s="105">
        <v>53.8</v>
      </c>
      <c r="X346" s="103">
        <v>452</v>
      </c>
      <c r="AC346" s="152"/>
    </row>
    <row r="347" spans="1:29" customFormat="1">
      <c r="A347" s="45">
        <v>101</v>
      </c>
      <c r="B347" s="83"/>
      <c r="C347" s="46">
        <f t="shared" si="40"/>
        <v>9785042190650</v>
      </c>
      <c r="D347" s="47" t="s">
        <v>30</v>
      </c>
      <c r="E347" s="48" t="s">
        <v>43</v>
      </c>
      <c r="F347" s="49" t="s">
        <v>6</v>
      </c>
      <c r="G347" s="50">
        <v>320</v>
      </c>
      <c r="H347" s="47" t="s">
        <v>823</v>
      </c>
      <c r="I347" s="123" t="s">
        <v>824</v>
      </c>
      <c r="J347" s="47" t="s">
        <v>825</v>
      </c>
      <c r="K347" s="51">
        <v>2026</v>
      </c>
      <c r="L347" s="47" t="s">
        <v>25</v>
      </c>
      <c r="M347" s="47" t="s">
        <v>826</v>
      </c>
      <c r="N347" s="47" t="s">
        <v>827</v>
      </c>
      <c r="O347" s="123" t="s">
        <v>828</v>
      </c>
      <c r="P347" s="47" t="s">
        <v>829</v>
      </c>
      <c r="Q347" s="81">
        <f t="shared" si="41"/>
        <v>40.6</v>
      </c>
      <c r="R347" s="1"/>
      <c r="S347" s="74" t="str">
        <f t="shared" si="42"/>
        <v/>
      </c>
      <c r="T347" s="52" t="str">
        <f t="shared" si="43"/>
        <v>Image</v>
      </c>
      <c r="U347" s="103">
        <v>9785042190650</v>
      </c>
      <c r="V347" s="112" t="s">
        <v>830</v>
      </c>
      <c r="W347" s="105">
        <v>40.6</v>
      </c>
      <c r="X347" s="103">
        <v>359</v>
      </c>
      <c r="AC347" s="152"/>
    </row>
    <row r="348" spans="1:29" customFormat="1">
      <c r="A348" s="45">
        <v>102</v>
      </c>
      <c r="B348" s="83"/>
      <c r="C348" s="46">
        <f t="shared" si="40"/>
        <v>9785042254253</v>
      </c>
      <c r="D348" s="47" t="s">
        <v>30</v>
      </c>
      <c r="E348" s="48" t="s">
        <v>43</v>
      </c>
      <c r="F348" s="49" t="s">
        <v>6</v>
      </c>
      <c r="G348" s="50">
        <v>352</v>
      </c>
      <c r="H348" s="47" t="s">
        <v>831</v>
      </c>
      <c r="I348" s="123" t="s">
        <v>832</v>
      </c>
      <c r="J348" s="47" t="s">
        <v>833</v>
      </c>
      <c r="K348" s="51">
        <v>2026</v>
      </c>
      <c r="L348" s="47" t="s">
        <v>239</v>
      </c>
      <c r="M348" s="47" t="s">
        <v>834</v>
      </c>
      <c r="N348" s="47" t="s">
        <v>835</v>
      </c>
      <c r="O348" s="123" t="s">
        <v>836</v>
      </c>
      <c r="P348" s="47" t="s">
        <v>837</v>
      </c>
      <c r="Q348" s="81">
        <f t="shared" si="41"/>
        <v>40.799999999999997</v>
      </c>
      <c r="R348" s="1"/>
      <c r="S348" s="74" t="str">
        <f t="shared" si="42"/>
        <v/>
      </c>
      <c r="T348" s="52" t="str">
        <f t="shared" si="43"/>
        <v>Image</v>
      </c>
      <c r="U348" s="103">
        <v>9785042254253</v>
      </c>
      <c r="V348" s="112" t="s">
        <v>838</v>
      </c>
      <c r="W348" s="105">
        <v>40.799999999999997</v>
      </c>
      <c r="X348" s="103">
        <v>385</v>
      </c>
      <c r="AC348" s="152"/>
    </row>
    <row r="349" spans="1:29" customFormat="1">
      <c r="A349" s="45">
        <v>103</v>
      </c>
      <c r="B349" s="83" t="s">
        <v>2712</v>
      </c>
      <c r="C349" s="46">
        <f t="shared" si="40"/>
        <v>9785042104220</v>
      </c>
      <c r="D349" s="47" t="s">
        <v>30</v>
      </c>
      <c r="E349" s="48" t="s">
        <v>43</v>
      </c>
      <c r="F349" s="49" t="s">
        <v>28</v>
      </c>
      <c r="G349" s="50">
        <v>208</v>
      </c>
      <c r="H349" s="47" t="s">
        <v>839</v>
      </c>
      <c r="I349" s="123" t="s">
        <v>840</v>
      </c>
      <c r="J349" s="47" t="s">
        <v>841</v>
      </c>
      <c r="K349" s="51">
        <v>2026</v>
      </c>
      <c r="L349" s="47" t="s">
        <v>25</v>
      </c>
      <c r="M349" s="47" t="s">
        <v>842</v>
      </c>
      <c r="N349" s="47" t="s">
        <v>843</v>
      </c>
      <c r="O349" s="123" t="s">
        <v>844</v>
      </c>
      <c r="P349" s="47" t="s">
        <v>845</v>
      </c>
      <c r="Q349" s="81">
        <f t="shared" si="41"/>
        <v>33.6</v>
      </c>
      <c r="R349" s="1"/>
      <c r="S349" s="74" t="str">
        <f t="shared" si="42"/>
        <v/>
      </c>
      <c r="T349" s="52" t="str">
        <f t="shared" si="43"/>
        <v>Image</v>
      </c>
      <c r="U349" s="103">
        <v>9785042104220</v>
      </c>
      <c r="V349" s="112" t="s">
        <v>846</v>
      </c>
      <c r="W349" s="105">
        <v>33.6</v>
      </c>
      <c r="X349" s="103">
        <v>301</v>
      </c>
      <c r="AC349" s="152"/>
    </row>
    <row r="350" spans="1:29" customFormat="1">
      <c r="A350" s="45">
        <v>104</v>
      </c>
      <c r="B350" s="83" t="s">
        <v>2712</v>
      </c>
      <c r="C350" s="46">
        <f t="shared" si="40"/>
        <v>9785353053330</v>
      </c>
      <c r="D350" s="47" t="s">
        <v>30</v>
      </c>
      <c r="E350" s="48" t="s">
        <v>43</v>
      </c>
      <c r="F350" s="49" t="s">
        <v>6</v>
      </c>
      <c r="G350" s="50">
        <v>368</v>
      </c>
      <c r="H350" s="47" t="s">
        <v>847</v>
      </c>
      <c r="I350" s="123" t="s">
        <v>848</v>
      </c>
      <c r="J350" s="47" t="s">
        <v>849</v>
      </c>
      <c r="K350" s="51">
        <v>2024</v>
      </c>
      <c r="L350" s="47" t="s">
        <v>169</v>
      </c>
      <c r="M350" s="47" t="s">
        <v>850</v>
      </c>
      <c r="N350" s="47" t="s">
        <v>851</v>
      </c>
      <c r="O350" s="123" t="s">
        <v>852</v>
      </c>
      <c r="P350" s="47" t="s">
        <v>853</v>
      </c>
      <c r="Q350" s="81">
        <f t="shared" si="41"/>
        <v>55.3</v>
      </c>
      <c r="R350" s="1"/>
      <c r="S350" s="74" t="str">
        <f t="shared" si="42"/>
        <v/>
      </c>
      <c r="T350" s="52" t="str">
        <f t="shared" si="43"/>
        <v>Image</v>
      </c>
      <c r="U350" s="103">
        <v>9785353053330</v>
      </c>
      <c r="V350" s="112" t="s">
        <v>854</v>
      </c>
      <c r="W350" s="105">
        <v>55.3</v>
      </c>
      <c r="X350" s="103">
        <v>460</v>
      </c>
      <c r="AC350" s="152"/>
    </row>
    <row r="351" spans="1:29" customFormat="1">
      <c r="A351" s="45">
        <v>105</v>
      </c>
      <c r="B351" s="83" t="s">
        <v>2712</v>
      </c>
      <c r="C351" s="46">
        <f t="shared" si="40"/>
        <v>9785353055471</v>
      </c>
      <c r="D351" s="47" t="s">
        <v>30</v>
      </c>
      <c r="E351" s="48" t="s">
        <v>43</v>
      </c>
      <c r="F351" s="49" t="s">
        <v>6</v>
      </c>
      <c r="G351" s="50">
        <v>400</v>
      </c>
      <c r="H351" s="47" t="s">
        <v>847</v>
      </c>
      <c r="I351" s="123" t="s">
        <v>855</v>
      </c>
      <c r="J351" s="47" t="s">
        <v>856</v>
      </c>
      <c r="K351" s="51">
        <v>2024</v>
      </c>
      <c r="L351" s="47" t="s">
        <v>169</v>
      </c>
      <c r="M351" s="47" t="s">
        <v>850</v>
      </c>
      <c r="N351" s="47" t="s">
        <v>851</v>
      </c>
      <c r="O351" s="123" t="s">
        <v>857</v>
      </c>
      <c r="P351" s="47" t="s">
        <v>858</v>
      </c>
      <c r="Q351" s="81">
        <f t="shared" si="41"/>
        <v>56.6</v>
      </c>
      <c r="R351" s="1"/>
      <c r="S351" s="74" t="str">
        <f t="shared" si="42"/>
        <v/>
      </c>
      <c r="T351" s="52" t="str">
        <f t="shared" si="43"/>
        <v>Image</v>
      </c>
      <c r="U351" s="103">
        <v>9785353055471</v>
      </c>
      <c r="V351" s="112" t="s">
        <v>859</v>
      </c>
      <c r="W351" s="105">
        <v>56.6</v>
      </c>
      <c r="X351" s="103">
        <v>480</v>
      </c>
      <c r="AC351" s="152"/>
    </row>
    <row r="352" spans="1:29" customFormat="1">
      <c r="A352" s="45">
        <v>106</v>
      </c>
      <c r="B352" s="83" t="s">
        <v>2712</v>
      </c>
      <c r="C352" s="46">
        <f t="shared" si="40"/>
        <v>9785353057840</v>
      </c>
      <c r="D352" s="47" t="s">
        <v>30</v>
      </c>
      <c r="E352" s="48" t="s">
        <v>43</v>
      </c>
      <c r="F352" s="49" t="s">
        <v>6</v>
      </c>
      <c r="G352" s="50">
        <v>384</v>
      </c>
      <c r="H352" s="47" t="s">
        <v>847</v>
      </c>
      <c r="I352" s="123" t="s">
        <v>860</v>
      </c>
      <c r="J352" s="47" t="s">
        <v>861</v>
      </c>
      <c r="K352" s="51">
        <v>2023</v>
      </c>
      <c r="L352" s="47" t="s">
        <v>169</v>
      </c>
      <c r="M352" s="47" t="s">
        <v>850</v>
      </c>
      <c r="N352" s="47" t="s">
        <v>851</v>
      </c>
      <c r="O352" s="123" t="s">
        <v>862</v>
      </c>
      <c r="P352" s="47" t="s">
        <v>863</v>
      </c>
      <c r="Q352" s="81">
        <f t="shared" si="41"/>
        <v>56.4</v>
      </c>
      <c r="R352" s="1"/>
      <c r="S352" s="74" t="str">
        <f t="shared" si="42"/>
        <v/>
      </c>
      <c r="T352" s="52" t="str">
        <f t="shared" si="43"/>
        <v>Image</v>
      </c>
      <c r="U352" s="103">
        <v>9785353057840</v>
      </c>
      <c r="V352" s="112" t="s">
        <v>864</v>
      </c>
      <c r="W352" s="105">
        <v>56.4</v>
      </c>
      <c r="X352" s="103">
        <v>477</v>
      </c>
      <c r="AC352" s="152"/>
    </row>
    <row r="353" spans="1:29" customFormat="1">
      <c r="A353" s="45">
        <v>107</v>
      </c>
      <c r="B353" s="83" t="s">
        <v>2712</v>
      </c>
      <c r="C353" s="46">
        <f t="shared" si="40"/>
        <v>9785353059561</v>
      </c>
      <c r="D353" s="47" t="s">
        <v>30</v>
      </c>
      <c r="E353" s="48" t="s">
        <v>43</v>
      </c>
      <c r="F353" s="49" t="s">
        <v>6</v>
      </c>
      <c r="G353" s="50">
        <v>384</v>
      </c>
      <c r="H353" s="47" t="s">
        <v>847</v>
      </c>
      <c r="I353" s="123" t="s">
        <v>865</v>
      </c>
      <c r="J353" s="47" t="s">
        <v>866</v>
      </c>
      <c r="K353" s="51">
        <v>2024</v>
      </c>
      <c r="L353" s="47" t="s">
        <v>867</v>
      </c>
      <c r="M353" s="47" t="s">
        <v>850</v>
      </c>
      <c r="N353" s="47" t="s">
        <v>851</v>
      </c>
      <c r="O353" s="123" t="s">
        <v>868</v>
      </c>
      <c r="P353" s="47" t="s">
        <v>869</v>
      </c>
      <c r="Q353" s="81">
        <f t="shared" si="41"/>
        <v>56</v>
      </c>
      <c r="R353" s="1"/>
      <c r="S353" s="74" t="str">
        <f t="shared" si="42"/>
        <v/>
      </c>
      <c r="T353" s="52" t="str">
        <f t="shared" si="43"/>
        <v>Image</v>
      </c>
      <c r="U353" s="103">
        <v>9785353059561</v>
      </c>
      <c r="V353" s="112" t="s">
        <v>870</v>
      </c>
      <c r="W353" s="105">
        <v>56</v>
      </c>
      <c r="X353" s="103">
        <v>472</v>
      </c>
      <c r="AC353" s="152"/>
    </row>
    <row r="354" spans="1:29" customFormat="1">
      <c r="A354" s="45">
        <v>108</v>
      </c>
      <c r="B354" s="83" t="s">
        <v>2712</v>
      </c>
      <c r="C354" s="46">
        <f t="shared" si="40"/>
        <v>9785353065722</v>
      </c>
      <c r="D354" s="47" t="s">
        <v>30</v>
      </c>
      <c r="E354" s="48" t="s">
        <v>43</v>
      </c>
      <c r="F354" s="49" t="s">
        <v>6</v>
      </c>
      <c r="G354" s="50">
        <v>416</v>
      </c>
      <c r="H354" s="47" t="s">
        <v>847</v>
      </c>
      <c r="I354" s="123" t="s">
        <v>871</v>
      </c>
      <c r="J354" s="47" t="s">
        <v>872</v>
      </c>
      <c r="K354" s="51">
        <v>2023</v>
      </c>
      <c r="L354" s="47" t="s">
        <v>169</v>
      </c>
      <c r="M354" s="47" t="s">
        <v>850</v>
      </c>
      <c r="N354" s="47" t="s">
        <v>851</v>
      </c>
      <c r="O354" s="123" t="s">
        <v>873</v>
      </c>
      <c r="P354" s="47" t="s">
        <v>874</v>
      </c>
      <c r="Q354" s="81">
        <f t="shared" si="41"/>
        <v>58.9</v>
      </c>
      <c r="R354" s="1"/>
      <c r="S354" s="74" t="str">
        <f t="shared" si="42"/>
        <v/>
      </c>
      <c r="T354" s="52" t="str">
        <f t="shared" si="43"/>
        <v>Image</v>
      </c>
      <c r="U354" s="103">
        <v>9785353065722</v>
      </c>
      <c r="V354" s="112" t="s">
        <v>875</v>
      </c>
      <c r="W354" s="105">
        <v>58.9</v>
      </c>
      <c r="X354" s="103">
        <v>518</v>
      </c>
      <c r="AC354" s="152"/>
    </row>
    <row r="355" spans="1:29" customFormat="1">
      <c r="A355" s="45">
        <v>109</v>
      </c>
      <c r="B355" s="83" t="s">
        <v>2712</v>
      </c>
      <c r="C355" s="46">
        <f t="shared" si="40"/>
        <v>9785353070924</v>
      </c>
      <c r="D355" s="47" t="s">
        <v>30</v>
      </c>
      <c r="E355" s="48" t="s">
        <v>43</v>
      </c>
      <c r="F355" s="49" t="s">
        <v>6</v>
      </c>
      <c r="G355" s="50">
        <v>400</v>
      </c>
      <c r="H355" s="47" t="s">
        <v>847</v>
      </c>
      <c r="I355" s="123" t="s">
        <v>876</v>
      </c>
      <c r="J355" s="47" t="s">
        <v>877</v>
      </c>
      <c r="K355" s="51">
        <v>2015</v>
      </c>
      <c r="L355" s="47" t="s">
        <v>169</v>
      </c>
      <c r="M355" s="47" t="s">
        <v>878</v>
      </c>
      <c r="N355" s="47" t="s">
        <v>851</v>
      </c>
      <c r="O355" s="123" t="s">
        <v>879</v>
      </c>
      <c r="P355" s="47" t="s">
        <v>880</v>
      </c>
      <c r="Q355" s="81">
        <f t="shared" si="41"/>
        <v>46.7</v>
      </c>
      <c r="R355" s="1"/>
      <c r="S355" s="74" t="str">
        <f t="shared" si="42"/>
        <v/>
      </c>
      <c r="T355" s="52" t="str">
        <f t="shared" si="43"/>
        <v>Image</v>
      </c>
      <c r="U355" s="103">
        <v>9785353070924</v>
      </c>
      <c r="V355" s="112" t="s">
        <v>881</v>
      </c>
      <c r="W355" s="105">
        <v>46.7</v>
      </c>
      <c r="X355" s="103">
        <v>505</v>
      </c>
      <c r="AC355" s="152"/>
    </row>
    <row r="356" spans="1:29" customFormat="1">
      <c r="A356" s="45">
        <v>110</v>
      </c>
      <c r="B356" s="83"/>
      <c r="C356" s="46">
        <f t="shared" si="40"/>
        <v>9785042330087</v>
      </c>
      <c r="D356" s="47" t="s">
        <v>30</v>
      </c>
      <c r="E356" s="48" t="s">
        <v>43</v>
      </c>
      <c r="F356" s="49" t="s">
        <v>28</v>
      </c>
      <c r="G356" s="50">
        <v>152</v>
      </c>
      <c r="H356" s="47"/>
      <c r="I356" s="123" t="s">
        <v>882</v>
      </c>
      <c r="J356" s="47" t="s">
        <v>883</v>
      </c>
      <c r="K356" s="51">
        <v>2026</v>
      </c>
      <c r="L356" s="47" t="s">
        <v>239</v>
      </c>
      <c r="M356" s="47" t="s">
        <v>652</v>
      </c>
      <c r="N356" s="47"/>
      <c r="O356" s="123" t="s">
        <v>884</v>
      </c>
      <c r="P356" s="47" t="s">
        <v>885</v>
      </c>
      <c r="Q356" s="81">
        <f t="shared" si="41"/>
        <v>68.2</v>
      </c>
      <c r="R356" s="1"/>
      <c r="S356" s="74" t="str">
        <f t="shared" si="42"/>
        <v/>
      </c>
      <c r="T356" s="52" t="str">
        <f t="shared" si="43"/>
        <v>Image</v>
      </c>
      <c r="U356" s="103">
        <v>9785042330087</v>
      </c>
      <c r="V356" s="112" t="s">
        <v>886</v>
      </c>
      <c r="W356" s="105">
        <v>68.2</v>
      </c>
      <c r="X356" s="103">
        <v>600</v>
      </c>
      <c r="AC356" s="152"/>
    </row>
    <row r="357" spans="1:29" customFormat="1">
      <c r="A357" s="45">
        <v>111</v>
      </c>
      <c r="B357" s="83"/>
      <c r="C357" s="46">
        <f t="shared" si="40"/>
        <v>9785042048821</v>
      </c>
      <c r="D357" s="47" t="s">
        <v>30</v>
      </c>
      <c r="E357" s="48" t="s">
        <v>43</v>
      </c>
      <c r="F357" s="49" t="s">
        <v>28</v>
      </c>
      <c r="G357" s="50">
        <v>64</v>
      </c>
      <c r="H357" s="47"/>
      <c r="I357" s="123" t="s">
        <v>887</v>
      </c>
      <c r="J357" s="47" t="s">
        <v>888</v>
      </c>
      <c r="K357" s="51">
        <v>2026</v>
      </c>
      <c r="L357" s="47" t="s">
        <v>239</v>
      </c>
      <c r="M357" s="47" t="s">
        <v>889</v>
      </c>
      <c r="N357" s="47"/>
      <c r="O357" s="123" t="s">
        <v>890</v>
      </c>
      <c r="P357" s="47" t="s">
        <v>891</v>
      </c>
      <c r="Q357" s="81">
        <f t="shared" si="41"/>
        <v>41.9</v>
      </c>
      <c r="R357" s="1"/>
      <c r="S357" s="74" t="str">
        <f t="shared" si="42"/>
        <v/>
      </c>
      <c r="T357" s="52" t="str">
        <f t="shared" si="43"/>
        <v>Image</v>
      </c>
      <c r="U357" s="103">
        <v>9785042048821</v>
      </c>
      <c r="V357" s="112" t="s">
        <v>892</v>
      </c>
      <c r="W357" s="105">
        <v>41.9</v>
      </c>
      <c r="X357" s="103">
        <v>357</v>
      </c>
      <c r="AC357" s="152"/>
    </row>
    <row r="358" spans="1:29" customFormat="1">
      <c r="A358" s="45">
        <v>112</v>
      </c>
      <c r="B358" s="83"/>
      <c r="C358" s="46">
        <f t="shared" si="40"/>
        <v>9785042059919</v>
      </c>
      <c r="D358" s="47" t="s">
        <v>30</v>
      </c>
      <c r="E358" s="48" t="s">
        <v>43</v>
      </c>
      <c r="F358" s="49" t="s">
        <v>28</v>
      </c>
      <c r="G358" s="50">
        <v>64</v>
      </c>
      <c r="H358" s="47"/>
      <c r="I358" s="123" t="s">
        <v>893</v>
      </c>
      <c r="J358" s="47" t="s">
        <v>894</v>
      </c>
      <c r="K358" s="51">
        <v>2026</v>
      </c>
      <c r="L358" s="47" t="s">
        <v>25</v>
      </c>
      <c r="M358" s="47" t="s">
        <v>889</v>
      </c>
      <c r="N358" s="47"/>
      <c r="O358" s="123" t="s">
        <v>895</v>
      </c>
      <c r="P358" s="47" t="s">
        <v>896</v>
      </c>
      <c r="Q358" s="81">
        <f t="shared" si="41"/>
        <v>41.3</v>
      </c>
      <c r="R358" s="1"/>
      <c r="S358" s="74" t="str">
        <f t="shared" si="42"/>
        <v/>
      </c>
      <c r="T358" s="52" t="str">
        <f t="shared" si="43"/>
        <v>Image</v>
      </c>
      <c r="U358" s="103">
        <v>9785042059919</v>
      </c>
      <c r="V358" s="112" t="s">
        <v>897</v>
      </c>
      <c r="W358" s="105">
        <v>41.3</v>
      </c>
      <c r="X358" s="103">
        <v>347</v>
      </c>
      <c r="AC358" s="152"/>
    </row>
    <row r="359" spans="1:29" customFormat="1">
      <c r="A359" s="45">
        <v>113</v>
      </c>
      <c r="B359" s="83"/>
      <c r="C359" s="46">
        <f t="shared" si="40"/>
        <v>9785042136993</v>
      </c>
      <c r="D359" s="47" t="s">
        <v>30</v>
      </c>
      <c r="E359" s="48" t="s">
        <v>43</v>
      </c>
      <c r="F359" s="49" t="s">
        <v>28</v>
      </c>
      <c r="G359" s="50">
        <v>64</v>
      </c>
      <c r="H359" s="47"/>
      <c r="I359" s="123" t="s">
        <v>898</v>
      </c>
      <c r="J359" s="47" t="s">
        <v>899</v>
      </c>
      <c r="K359" s="51">
        <v>2026</v>
      </c>
      <c r="L359" s="47" t="s">
        <v>239</v>
      </c>
      <c r="M359" s="47" t="s">
        <v>889</v>
      </c>
      <c r="N359" s="47"/>
      <c r="O359" s="123" t="s">
        <v>900</v>
      </c>
      <c r="P359" s="47" t="s">
        <v>901</v>
      </c>
      <c r="Q359" s="81">
        <f t="shared" si="41"/>
        <v>41.5</v>
      </c>
      <c r="R359" s="1"/>
      <c r="S359" s="74" t="str">
        <f t="shared" si="42"/>
        <v/>
      </c>
      <c r="T359" s="52" t="str">
        <f t="shared" si="43"/>
        <v>Image</v>
      </c>
      <c r="U359" s="103">
        <v>9785042136993</v>
      </c>
      <c r="V359" s="112" t="s">
        <v>902</v>
      </c>
      <c r="W359" s="105">
        <v>41.5</v>
      </c>
      <c r="X359" s="103">
        <v>351</v>
      </c>
      <c r="AC359" s="152"/>
    </row>
    <row r="360" spans="1:29" customFormat="1">
      <c r="A360" s="45">
        <v>114</v>
      </c>
      <c r="B360" s="83"/>
      <c r="C360" s="46">
        <f t="shared" si="40"/>
        <v>9785042137020</v>
      </c>
      <c r="D360" s="47" t="s">
        <v>30</v>
      </c>
      <c r="E360" s="48" t="s">
        <v>43</v>
      </c>
      <c r="F360" s="49" t="s">
        <v>28</v>
      </c>
      <c r="G360" s="50">
        <v>64</v>
      </c>
      <c r="H360" s="47"/>
      <c r="I360" s="123" t="s">
        <v>903</v>
      </c>
      <c r="J360" s="47" t="s">
        <v>904</v>
      </c>
      <c r="K360" s="51">
        <v>2026</v>
      </c>
      <c r="L360" s="47" t="s">
        <v>239</v>
      </c>
      <c r="M360" s="47" t="s">
        <v>889</v>
      </c>
      <c r="N360" s="47"/>
      <c r="O360" s="123" t="s">
        <v>905</v>
      </c>
      <c r="P360" s="47" t="s">
        <v>906</v>
      </c>
      <c r="Q360" s="81">
        <f t="shared" si="41"/>
        <v>41.3</v>
      </c>
      <c r="R360" s="1"/>
      <c r="S360" s="74" t="str">
        <f t="shared" si="42"/>
        <v/>
      </c>
      <c r="T360" s="52" t="str">
        <f t="shared" si="43"/>
        <v>Image</v>
      </c>
      <c r="U360" s="103">
        <v>9785042137020</v>
      </c>
      <c r="V360" s="112" t="s">
        <v>907</v>
      </c>
      <c r="W360" s="105">
        <v>41.3</v>
      </c>
      <c r="X360" s="103">
        <v>347</v>
      </c>
      <c r="AC360" s="152"/>
    </row>
    <row r="361" spans="1:29" customFormat="1">
      <c r="A361" s="45">
        <v>115</v>
      </c>
      <c r="B361" s="83"/>
      <c r="C361" s="46">
        <f t="shared" si="40"/>
        <v>9785605456315</v>
      </c>
      <c r="D361" s="47" t="s">
        <v>30</v>
      </c>
      <c r="E361" s="48" t="s">
        <v>908</v>
      </c>
      <c r="F361" s="49" t="s">
        <v>6</v>
      </c>
      <c r="G361" s="50">
        <v>160</v>
      </c>
      <c r="H361" s="47" t="s">
        <v>909</v>
      </c>
      <c r="I361" s="123" t="s">
        <v>910</v>
      </c>
      <c r="J361" s="47" t="s">
        <v>911</v>
      </c>
      <c r="K361" s="51">
        <v>2026</v>
      </c>
      <c r="L361" s="47" t="s">
        <v>82</v>
      </c>
      <c r="M361" s="47"/>
      <c r="N361" s="47" t="s">
        <v>912</v>
      </c>
      <c r="O361" s="123" t="s">
        <v>913</v>
      </c>
      <c r="P361" s="47" t="s">
        <v>914</v>
      </c>
      <c r="Q361" s="81">
        <f t="shared" si="41"/>
        <v>60.9</v>
      </c>
      <c r="R361" s="1"/>
      <c r="S361" s="74" t="str">
        <f t="shared" si="42"/>
        <v/>
      </c>
      <c r="T361" s="52" t="str">
        <f t="shared" si="43"/>
        <v>Image</v>
      </c>
      <c r="U361" s="103">
        <v>9785605456315</v>
      </c>
      <c r="V361" s="112" t="s">
        <v>915</v>
      </c>
      <c r="W361" s="105">
        <v>60.9</v>
      </c>
      <c r="X361" s="103">
        <v>258</v>
      </c>
      <c r="AC361" s="152"/>
    </row>
    <row r="362" spans="1:29" customFormat="1">
      <c r="A362" s="45">
        <v>116</v>
      </c>
      <c r="B362" s="83"/>
      <c r="C362" s="46">
        <f t="shared" si="40"/>
        <v>9785042269202</v>
      </c>
      <c r="D362" s="47" t="s">
        <v>30</v>
      </c>
      <c r="E362" s="48" t="s">
        <v>908</v>
      </c>
      <c r="F362" s="49" t="s">
        <v>6</v>
      </c>
      <c r="G362" s="50">
        <v>560</v>
      </c>
      <c r="H362" s="47" t="s">
        <v>916</v>
      </c>
      <c r="I362" s="123" t="s">
        <v>917</v>
      </c>
      <c r="J362" s="47" t="s">
        <v>918</v>
      </c>
      <c r="K362" s="51">
        <v>2026</v>
      </c>
      <c r="L362" s="47" t="s">
        <v>25</v>
      </c>
      <c r="M362" s="47" t="s">
        <v>919</v>
      </c>
      <c r="N362" s="47" t="s">
        <v>920</v>
      </c>
      <c r="O362" s="123" t="s">
        <v>921</v>
      </c>
      <c r="P362" s="47" t="s">
        <v>922</v>
      </c>
      <c r="Q362" s="81">
        <f t="shared" si="41"/>
        <v>63.2</v>
      </c>
      <c r="R362" s="1"/>
      <c r="S362" s="74" t="str">
        <f t="shared" si="42"/>
        <v/>
      </c>
      <c r="T362" s="52" t="str">
        <f t="shared" si="43"/>
        <v>Image</v>
      </c>
      <c r="U362" s="103">
        <v>9785042269202</v>
      </c>
      <c r="V362" s="112" t="s">
        <v>923</v>
      </c>
      <c r="W362" s="105">
        <v>63.2</v>
      </c>
      <c r="X362" s="103">
        <v>655</v>
      </c>
      <c r="AC362" s="152"/>
    </row>
    <row r="363" spans="1:29" ht="15.75" customHeight="1">
      <c r="A363" s="57"/>
      <c r="B363" s="111"/>
      <c r="C363" s="134"/>
      <c r="D363" s="134"/>
      <c r="E363" s="134"/>
      <c r="F363" s="134"/>
      <c r="G363" s="134"/>
      <c r="H363" s="134"/>
      <c r="I363" s="134"/>
      <c r="J363" s="150"/>
      <c r="K363" s="58"/>
      <c r="L363" s="58"/>
      <c r="M363" s="59"/>
      <c r="N363" s="20"/>
      <c r="O363" s="58"/>
      <c r="P363" s="151"/>
      <c r="Q363" s="68"/>
      <c r="R363" s="22"/>
      <c r="S363" s="71"/>
      <c r="T363" s="20"/>
      <c r="U363" s="45"/>
      <c r="V363" s="108"/>
      <c r="W363" s="102"/>
      <c r="X363" s="45"/>
      <c r="AC363" s="153"/>
    </row>
    <row r="364" spans="1:29" s="116" customFormat="1" ht="20.399999999999999">
      <c r="A364" s="60"/>
      <c r="B364" s="61"/>
      <c r="C364" s="36" t="s">
        <v>14</v>
      </c>
      <c r="D364" s="62">
        <f>COUNTA(I9:I362)-3</f>
        <v>346</v>
      </c>
      <c r="E364" s="36" t="s">
        <v>35</v>
      </c>
      <c r="F364" s="63"/>
      <c r="G364" s="63"/>
      <c r="H364" s="64"/>
      <c r="I364" s="64"/>
      <c r="J364" s="64"/>
      <c r="K364" s="64"/>
      <c r="L364" s="64"/>
      <c r="M364" s="63"/>
      <c r="N364" s="36"/>
      <c r="O364" s="62"/>
      <c r="P364" s="65">
        <f>SUM(P6:P8)</f>
        <v>346</v>
      </c>
      <c r="Q364" s="55"/>
      <c r="R364" s="65">
        <f>SUM(R6:R8)</f>
        <v>0</v>
      </c>
      <c r="S364" s="75">
        <f>SUM(S6:S8)</f>
        <v>0</v>
      </c>
      <c r="T364" s="64"/>
      <c r="U364" s="94"/>
      <c r="V364" s="95"/>
      <c r="W364" s="101"/>
      <c r="X364" s="44"/>
      <c r="AC364" s="154"/>
    </row>
  </sheetData>
  <sheetProtection sheet="1" formatCells="0" formatColumns="0" formatRows="0" insertColumns="0" insertRows="0" autoFilter="0"/>
  <autoFilter ref="A9:X364" xr:uid="{00000000-0001-0000-0000-000000000000}"/>
  <sortState xmlns:xlrd2="http://schemas.microsoft.com/office/spreadsheetml/2017/richdata2" ref="A11:X177">
    <sortCondition ref="E11:E177"/>
    <sortCondition ref="H11:H177"/>
    <sortCondition ref="I11:I177"/>
  </sortState>
  <mergeCells count="12">
    <mergeCell ref="A1:R1"/>
    <mergeCell ref="I2:K2"/>
    <mergeCell ref="C363:I363"/>
    <mergeCell ref="S2:V2"/>
    <mergeCell ref="C8:I8"/>
    <mergeCell ref="H6:L7"/>
    <mergeCell ref="D2:H2"/>
    <mergeCell ref="C7:E7"/>
    <mergeCell ref="N7:O7"/>
    <mergeCell ref="M2:P2"/>
    <mergeCell ref="A5:T5"/>
    <mergeCell ref="A4:T4"/>
  </mergeCells>
  <conditionalFormatting sqref="C1:C3">
    <cfRule type="duplicateValues" dxfId="9" priority="6"/>
  </conditionalFormatting>
  <conditionalFormatting sqref="U1:U5">
    <cfRule type="duplicateValues" dxfId="8" priority="7"/>
    <cfRule type="duplicateValues" dxfId="7" priority="8"/>
    <cfRule type="duplicateValues" dxfId="6" priority="9"/>
  </conditionalFormatting>
  <conditionalFormatting sqref="U1:U1048576">
    <cfRule type="duplicateValues" dxfId="5" priority="1"/>
  </conditionalFormatting>
  <hyperlinks>
    <hyperlink ref="M2:O2" r:id="rId1" display="e-mail: elena@sentrummarketing.com" xr:uid="{324556F9-1C99-459F-AF3B-E3A452C5B824}"/>
  </hyperlinks>
  <pageMargins left="0.59055118110236227" right="0.19685039370078741" top="0.19685039370078741" bottom="0.39370078740157483" header="0.31496062992125984" footer="0.23622047244094491"/>
  <pageSetup paperSize="9" scale="60" fitToHeight="0" orientation="landscape" r:id="rId2"/>
  <headerFooter>
    <oddFooter>&amp;L&amp;"Arial Narrow,обычный"&amp;12&amp;F&amp;R&amp;"Arial Narrow,полужирный"&amp;12&amp;P from &amp;N</oddFooter>
  </headerFooter>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C8CB5-32E8-46DC-ACD2-150EAB5C57A0}">
  <sheetPr filterMode="1">
    <pageSetUpPr fitToPage="1"/>
  </sheetPr>
  <dimension ref="A1:AN372"/>
  <sheetViews>
    <sheetView showWhiteSpace="0" topLeftCell="A6" zoomScale="75" zoomScaleNormal="75" zoomScalePageLayoutView="85" workbookViewId="0">
      <selection activeCell="M23" sqref="M23"/>
    </sheetView>
  </sheetViews>
  <sheetFormatPr defaultColWidth="8.77734375" defaultRowHeight="15.6"/>
  <cols>
    <col min="1" max="1" width="4.6640625" style="3" customWidth="1"/>
    <col min="2" max="2" width="4.44140625" style="87" customWidth="1"/>
    <col min="3" max="3" width="13" style="9" customWidth="1"/>
    <col min="4" max="4" width="9.44140625" style="2" customWidth="1"/>
    <col min="5" max="5" width="13.109375" style="2" customWidth="1"/>
    <col min="6" max="6" width="3.33203125" style="66" customWidth="1"/>
    <col min="7" max="7" width="6.44140625" style="66" customWidth="1"/>
    <col min="8" max="8" width="11.44140625" style="7" customWidth="1"/>
    <col min="9" max="9" width="30.21875" style="7" customWidth="1"/>
    <col min="10" max="10" width="21.77734375" style="7" customWidth="1"/>
    <col min="11" max="11" width="6" style="7" customWidth="1"/>
    <col min="12" max="12" width="9.88671875" style="7" customWidth="1"/>
    <col min="13" max="13" width="13.44140625" style="66" customWidth="1"/>
    <col min="14" max="14" width="11.109375" style="2" hidden="1" customWidth="1"/>
    <col min="15" max="15" width="9.109375" style="2" hidden="1" customWidth="1"/>
    <col min="16" max="16" width="14.33203125" style="2" customWidth="1" collapsed="1"/>
    <col min="17" max="17" width="13" style="11" customWidth="1"/>
    <col min="18" max="18" width="10.44140625" style="67" customWidth="1"/>
    <col min="19" max="19" width="12.77734375" style="10" customWidth="1"/>
    <col min="20" max="20" width="7.6640625" style="2" customWidth="1"/>
    <col min="21" max="21" width="14.5546875" style="100" hidden="1" customWidth="1"/>
    <col min="22" max="22" width="14.109375" style="97" hidden="1" customWidth="1"/>
    <col min="23" max="23" width="9.33203125" style="98" customWidth="1"/>
    <col min="24" max="24" width="7.33203125" style="96" customWidth="1"/>
    <col min="25" max="25" width="14.6640625" style="96" hidden="1" customWidth="1"/>
    <col min="26" max="26" width="8.77734375" style="96" hidden="1" customWidth="1"/>
    <col min="27" max="27" width="9.109375" style="96" hidden="1" customWidth="1"/>
    <col min="28" max="28" width="11.109375" style="99" hidden="1" customWidth="1"/>
    <col min="29" max="29" width="38.33203125" style="96" hidden="1" customWidth="1"/>
    <col min="30" max="30" width="12.33203125" style="96" hidden="1" customWidth="1"/>
    <col min="31" max="31" width="10.44140625" style="96" hidden="1" customWidth="1"/>
    <col min="32" max="32" width="14.33203125" style="96" hidden="1" customWidth="1"/>
    <col min="33" max="33" width="16.88671875" style="96" hidden="1" customWidth="1"/>
    <col min="34" max="36" width="8.77734375" style="2" hidden="1" customWidth="1"/>
    <col min="37" max="37" width="8.77734375" style="120"/>
    <col min="38" max="38" width="8.77734375" style="117"/>
    <col min="39" max="39" width="8.77734375" style="2"/>
    <col min="40" max="40" width="8.77734375" style="126"/>
    <col min="41" max="16384" width="8.77734375" style="2"/>
  </cols>
  <sheetData>
    <row r="1" spans="1:40" ht="13.8" customHeight="1">
      <c r="A1" s="131"/>
      <c r="B1" s="132"/>
      <c r="C1" s="132"/>
      <c r="D1" s="132"/>
      <c r="E1" s="132"/>
      <c r="F1" s="132"/>
      <c r="G1" s="132"/>
      <c r="H1" s="132"/>
      <c r="I1" s="132"/>
      <c r="J1" s="132"/>
      <c r="K1" s="132"/>
      <c r="L1" s="132"/>
      <c r="M1" s="132"/>
      <c r="N1" s="132"/>
      <c r="O1" s="132"/>
      <c r="P1" s="132"/>
      <c r="Q1" s="132"/>
      <c r="R1" s="132"/>
      <c r="S1" s="113"/>
      <c r="U1" s="96"/>
      <c r="Y1" s="100"/>
      <c r="AA1" s="99"/>
      <c r="AB1" s="96"/>
      <c r="AF1" s="2"/>
      <c r="AG1" s="2"/>
    </row>
    <row r="2" spans="1:40" ht="18" customHeight="1">
      <c r="B2" s="114"/>
      <c r="C2" s="4"/>
      <c r="D2" s="133"/>
      <c r="E2" s="133"/>
      <c r="F2" s="133"/>
      <c r="G2" s="133"/>
      <c r="H2" s="133"/>
      <c r="I2" s="133"/>
      <c r="J2" s="133"/>
      <c r="K2" s="133"/>
      <c r="M2" s="133" t="s">
        <v>34</v>
      </c>
      <c r="N2" s="133"/>
      <c r="O2" s="133"/>
      <c r="P2" s="133"/>
      <c r="Q2" s="5"/>
      <c r="R2" s="5"/>
      <c r="S2" s="133"/>
      <c r="T2" s="133"/>
      <c r="U2" s="135"/>
      <c r="V2" s="133"/>
      <c r="Y2" s="100"/>
      <c r="AA2" s="99"/>
      <c r="AB2" s="96"/>
      <c r="AF2" s="2"/>
      <c r="AG2" s="2"/>
    </row>
    <row r="3" spans="1:40" ht="38.4" customHeight="1">
      <c r="B3" s="115"/>
      <c r="C3" s="4"/>
      <c r="D3" s="4"/>
      <c r="E3" s="4"/>
      <c r="F3" s="6"/>
      <c r="G3" s="4"/>
      <c r="I3" s="4"/>
      <c r="J3" s="4"/>
      <c r="K3" s="4"/>
      <c r="L3" s="4"/>
      <c r="M3" s="4"/>
      <c r="N3" s="4"/>
      <c r="O3" s="4"/>
      <c r="P3" s="4"/>
      <c r="Q3" s="8"/>
      <c r="R3" s="4"/>
      <c r="S3" s="6"/>
      <c r="U3" s="96"/>
      <c r="Y3" s="100"/>
      <c r="AA3" s="99"/>
      <c r="AB3" s="96"/>
      <c r="AF3" s="2"/>
      <c r="AG3" s="2"/>
    </row>
    <row r="4" spans="1:40" ht="35.4" customHeight="1">
      <c r="A4" s="149" t="s">
        <v>55</v>
      </c>
      <c r="B4" s="149"/>
      <c r="C4" s="149"/>
      <c r="D4" s="149"/>
      <c r="E4" s="149"/>
      <c r="F4" s="149"/>
      <c r="G4" s="149"/>
      <c r="H4" s="149"/>
      <c r="I4" s="149"/>
      <c r="J4" s="149"/>
      <c r="K4" s="149"/>
      <c r="L4" s="149"/>
      <c r="M4" s="149"/>
      <c r="N4" s="149"/>
      <c r="O4" s="149"/>
      <c r="P4" s="149"/>
      <c r="Q4" s="149"/>
      <c r="R4" s="149"/>
      <c r="S4" s="149"/>
      <c r="T4" s="149"/>
      <c r="U4" s="96"/>
      <c r="Y4" s="100"/>
      <c r="AA4" s="99"/>
      <c r="AB4" s="96"/>
      <c r="AF4" s="2"/>
      <c r="AG4" s="2"/>
    </row>
    <row r="5" spans="1:40" ht="30.6" thickBot="1">
      <c r="A5" s="148" t="s">
        <v>2714</v>
      </c>
      <c r="B5" s="148"/>
      <c r="C5" s="148"/>
      <c r="D5" s="148"/>
      <c r="E5" s="148"/>
      <c r="F5" s="148"/>
      <c r="G5" s="148"/>
      <c r="H5" s="148"/>
      <c r="I5" s="148"/>
      <c r="J5" s="148"/>
      <c r="K5" s="148"/>
      <c r="L5" s="148"/>
      <c r="M5" s="148"/>
      <c r="N5" s="148"/>
      <c r="O5" s="148"/>
      <c r="P5" s="148"/>
      <c r="Q5" s="148"/>
      <c r="R5" s="148"/>
      <c r="S5" s="148"/>
      <c r="T5" s="148"/>
      <c r="Y5" s="100"/>
      <c r="AA5" s="99"/>
      <c r="AB5" s="96"/>
      <c r="AF5" s="2"/>
      <c r="AG5" s="2"/>
    </row>
    <row r="6" spans="1:40" ht="15.75" customHeight="1" thickBot="1">
      <c r="A6" s="12"/>
      <c r="B6" s="84"/>
      <c r="C6" s="13"/>
      <c r="D6" s="13"/>
      <c r="E6" s="13"/>
      <c r="F6" s="13"/>
      <c r="G6" s="13"/>
      <c r="H6" s="139" t="s">
        <v>2709</v>
      </c>
      <c r="I6" s="140"/>
      <c r="J6" s="140"/>
      <c r="K6" s="140"/>
      <c r="L6" s="141"/>
      <c r="M6" s="13"/>
      <c r="N6" s="14"/>
      <c r="O6" s="14"/>
      <c r="P6" s="76">
        <f>A179</f>
        <v>169</v>
      </c>
      <c r="Q6" s="15" t="s">
        <v>13</v>
      </c>
      <c r="R6" s="79">
        <f>Q_1</f>
        <v>0</v>
      </c>
      <c r="S6" s="70">
        <f>S_1</f>
        <v>0</v>
      </c>
      <c r="T6" s="16"/>
      <c r="U6" s="96"/>
    </row>
    <row r="7" spans="1:40">
      <c r="A7" s="17"/>
      <c r="B7" s="84"/>
      <c r="C7" s="145" t="s">
        <v>33</v>
      </c>
      <c r="D7" s="146"/>
      <c r="E7" s="147"/>
      <c r="F7" s="18"/>
      <c r="G7" s="19"/>
      <c r="H7" s="142"/>
      <c r="I7" s="143"/>
      <c r="J7" s="143"/>
      <c r="K7" s="143"/>
      <c r="L7" s="144"/>
      <c r="M7" s="82">
        <v>0</v>
      </c>
      <c r="N7" s="145" t="s">
        <v>32</v>
      </c>
      <c r="O7" s="146"/>
      <c r="P7" s="77">
        <f>A245</f>
        <v>63</v>
      </c>
      <c r="Q7" s="21" t="s">
        <v>8</v>
      </c>
      <c r="R7" s="80">
        <f>Q_2</f>
        <v>0</v>
      </c>
      <c r="S7" s="71">
        <f>S_2</f>
        <v>0</v>
      </c>
      <c r="T7" s="23"/>
      <c r="U7" s="96"/>
    </row>
    <row r="8" spans="1:40">
      <c r="A8" s="24"/>
      <c r="B8" s="85"/>
      <c r="C8" s="136"/>
      <c r="D8" s="137"/>
      <c r="E8" s="137"/>
      <c r="F8" s="137"/>
      <c r="G8" s="137"/>
      <c r="H8" s="137"/>
      <c r="I8" s="138"/>
      <c r="J8" s="25"/>
      <c r="K8" s="25"/>
      <c r="L8" s="25"/>
      <c r="M8" s="26"/>
      <c r="N8" s="27"/>
      <c r="O8" s="25"/>
      <c r="P8" s="78">
        <f>A370</f>
        <v>122</v>
      </c>
      <c r="Q8" s="28" t="s">
        <v>9</v>
      </c>
      <c r="R8" s="109">
        <f>Q_3</f>
        <v>0</v>
      </c>
      <c r="S8" s="110">
        <f>S_3</f>
        <v>0</v>
      </c>
      <c r="T8" s="29"/>
      <c r="U8" s="96"/>
    </row>
    <row r="9" spans="1:40" customFormat="1" ht="48" customHeight="1">
      <c r="A9" s="30" t="s">
        <v>5</v>
      </c>
      <c r="B9" s="31"/>
      <c r="C9" s="30" t="s">
        <v>12</v>
      </c>
      <c r="D9" s="30" t="s">
        <v>36</v>
      </c>
      <c r="E9" s="30" t="s">
        <v>0</v>
      </c>
      <c r="F9" s="30" t="s">
        <v>23</v>
      </c>
      <c r="G9" s="32" t="s">
        <v>18</v>
      </c>
      <c r="H9" s="30" t="s">
        <v>20</v>
      </c>
      <c r="I9" s="30" t="s">
        <v>21</v>
      </c>
      <c r="J9" s="30" t="s">
        <v>22</v>
      </c>
      <c r="K9" s="30" t="s">
        <v>3</v>
      </c>
      <c r="L9" s="32" t="s">
        <v>1</v>
      </c>
      <c r="M9" s="32" t="s">
        <v>15</v>
      </c>
      <c r="N9" s="30" t="s">
        <v>17</v>
      </c>
      <c r="O9" s="30" t="s">
        <v>2</v>
      </c>
      <c r="P9" s="30" t="s">
        <v>4</v>
      </c>
      <c r="Q9" s="33" t="str">
        <f>IF(Discount=0,"Net Price","Price after "&amp;TEXT(Discount,"0%")&amp;" Discount")</f>
        <v>Net Price</v>
      </c>
      <c r="R9" s="34" t="s">
        <v>48</v>
      </c>
      <c r="S9" s="72" t="s">
        <v>7</v>
      </c>
      <c r="T9" s="30" t="s">
        <v>16</v>
      </c>
      <c r="U9" s="30" t="s">
        <v>12</v>
      </c>
      <c r="V9" s="30" t="s">
        <v>19</v>
      </c>
      <c r="W9" s="30" t="s">
        <v>49</v>
      </c>
      <c r="X9" s="35" t="s">
        <v>38</v>
      </c>
      <c r="Y9" s="30" t="s">
        <v>26</v>
      </c>
      <c r="Z9" s="35" t="s">
        <v>45</v>
      </c>
      <c r="AA9" s="35" t="s">
        <v>27</v>
      </c>
      <c r="AB9" s="35" t="s">
        <v>40</v>
      </c>
      <c r="AC9" s="35" t="s">
        <v>41</v>
      </c>
      <c r="AD9" s="35" t="s">
        <v>1</v>
      </c>
      <c r="AE9" s="35" t="s">
        <v>42</v>
      </c>
      <c r="AF9" s="35" t="s">
        <v>46</v>
      </c>
      <c r="AG9" s="35" t="s">
        <v>47</v>
      </c>
      <c r="AK9" s="35" t="s">
        <v>2710</v>
      </c>
      <c r="AL9" s="35" t="s">
        <v>2711</v>
      </c>
      <c r="AM9" s="35" t="s">
        <v>2713</v>
      </c>
      <c r="AN9" s="127">
        <v>0</v>
      </c>
    </row>
    <row r="10" spans="1:40" customFormat="1" ht="18" hidden="1">
      <c r="A10" s="36" t="s">
        <v>10</v>
      </c>
      <c r="B10" s="37"/>
      <c r="C10" s="38"/>
      <c r="D10" s="36"/>
      <c r="E10" s="36"/>
      <c r="F10" s="39"/>
      <c r="G10" s="40"/>
      <c r="H10" s="36"/>
      <c r="I10" s="36"/>
      <c r="J10" s="36"/>
      <c r="K10" s="36"/>
      <c r="L10" s="36"/>
      <c r="M10" s="41"/>
      <c r="N10" s="36"/>
      <c r="O10" s="36" t="s">
        <v>10</v>
      </c>
      <c r="P10" s="36"/>
      <c r="Q10" s="42"/>
      <c r="R10" s="43">
        <f>SUM(R11:R179)</f>
        <v>0</v>
      </c>
      <c r="S10" s="73">
        <f>SUM(S11:S179)</f>
        <v>0</v>
      </c>
      <c r="T10" s="36"/>
      <c r="U10" s="90"/>
      <c r="V10" s="90"/>
      <c r="W10" s="101"/>
      <c r="X10" s="44"/>
      <c r="Y10" s="44"/>
      <c r="Z10" s="44"/>
      <c r="AA10" s="44"/>
      <c r="AB10" s="88"/>
      <c r="AC10" s="44"/>
      <c r="AD10" s="44"/>
      <c r="AE10" s="44"/>
      <c r="AF10" s="44"/>
      <c r="AG10" s="44"/>
      <c r="AK10" s="121"/>
      <c r="AL10" s="118"/>
    </row>
    <row r="11" spans="1:40" customFormat="1">
      <c r="A11" s="45">
        <v>1</v>
      </c>
      <c r="B11" s="83"/>
      <c r="C11" s="46">
        <f t="shared" ref="C11:C74" si="0">HYPERLINK("https://sentrumbookstore.com/catalog/books/"&amp;U11&amp;"/",U11)</f>
        <v>9785171745905</v>
      </c>
      <c r="D11" s="47" t="s">
        <v>30</v>
      </c>
      <c r="E11" s="48" t="s">
        <v>1423</v>
      </c>
      <c r="F11" s="49" t="s">
        <v>6</v>
      </c>
      <c r="G11" s="50">
        <v>416</v>
      </c>
      <c r="H11" s="47" t="s">
        <v>1424</v>
      </c>
      <c r="I11" s="123" t="s">
        <v>1425</v>
      </c>
      <c r="J11" s="47" t="s">
        <v>1426</v>
      </c>
      <c r="K11" s="51">
        <v>2026</v>
      </c>
      <c r="L11" s="47" t="s">
        <v>24</v>
      </c>
      <c r="M11" s="47" t="s">
        <v>620</v>
      </c>
      <c r="N11" s="47" t="s">
        <v>1427</v>
      </c>
      <c r="O11" s="47" t="s">
        <v>1428</v>
      </c>
      <c r="P11" s="47" t="s">
        <v>1429</v>
      </c>
      <c r="Q11" s="81">
        <f t="shared" ref="Q11" si="1">ROUND(W11*(100%-Discount),1)</f>
        <v>50.2</v>
      </c>
      <c r="R11" s="1"/>
      <c r="S11" s="74" t="str">
        <f t="shared" ref="S11:S74" si="2">IF(R11="","",R11*Q11)</f>
        <v/>
      </c>
      <c r="T11" s="52" t="str">
        <f t="shared" ref="T11:T74" si="3">HYPERLINK(V11,"Image")</f>
        <v>Image</v>
      </c>
      <c r="U11" s="103">
        <v>9785171745905</v>
      </c>
      <c r="V11" s="112" t="s">
        <v>1430</v>
      </c>
      <c r="W11" s="105" cm="1">
        <f t="array" ref="W11">[1]!SENTRUM_USD_PRICE_RUS_2024(AL11,2.95)</f>
        <v>50.2</v>
      </c>
      <c r="X11" s="103">
        <v>406</v>
      </c>
      <c r="Y11" s="106" t="s">
        <v>1431</v>
      </c>
      <c r="Z11" s="77" t="s">
        <v>44</v>
      </c>
      <c r="AA11" s="104" t="s">
        <v>1432</v>
      </c>
      <c r="AB11" s="104" t="s">
        <v>1433</v>
      </c>
      <c r="AC11" s="104" t="s">
        <v>1434</v>
      </c>
      <c r="AD11" s="104" t="s">
        <v>37</v>
      </c>
      <c r="AE11" s="104" t="s">
        <v>37</v>
      </c>
      <c r="AF11" s="104"/>
      <c r="AG11" s="104"/>
      <c r="AH11" t="s">
        <v>939</v>
      </c>
      <c r="AI11" t="s">
        <v>174</v>
      </c>
      <c r="AJ11" t="s">
        <v>1435</v>
      </c>
      <c r="AK11" s="121">
        <v>476.16</v>
      </c>
      <c r="AL11" s="118" cm="1">
        <f t="array" ref="AL11">[1]!SENTRUM_USD_CIF_NETTO_RUS(X11/1000,AK11*1.15,85,18)</f>
        <v>16.84</v>
      </c>
      <c r="AM11" s="121">
        <f>W11/AL11</f>
        <v>2.9809976247030883</v>
      </c>
      <c r="AN11" s="127"/>
    </row>
    <row r="12" spans="1:40" customFormat="1">
      <c r="A12" s="45">
        <v>2</v>
      </c>
      <c r="B12" s="83"/>
      <c r="C12" s="46">
        <f t="shared" si="0"/>
        <v>9785171780456</v>
      </c>
      <c r="D12" s="47" t="s">
        <v>30</v>
      </c>
      <c r="E12" s="48" t="s">
        <v>1423</v>
      </c>
      <c r="F12" s="49" t="s">
        <v>6</v>
      </c>
      <c r="G12" s="50">
        <v>224</v>
      </c>
      <c r="H12" s="47" t="s">
        <v>1436</v>
      </c>
      <c r="I12" s="123" t="s">
        <v>1437</v>
      </c>
      <c r="J12" s="47" t="s">
        <v>1438</v>
      </c>
      <c r="K12" s="51">
        <v>2026</v>
      </c>
      <c r="L12" s="47" t="s">
        <v>24</v>
      </c>
      <c r="M12" s="47" t="s">
        <v>1439</v>
      </c>
      <c r="N12" s="47" t="s">
        <v>1440</v>
      </c>
      <c r="O12" s="47" t="s">
        <v>1441</v>
      </c>
      <c r="P12" s="47" t="s">
        <v>1442</v>
      </c>
      <c r="Q12" s="81">
        <f t="shared" ref="Q12" si="4">ROUND(W12*(100%-Discount),1)</f>
        <v>39.799999999999997</v>
      </c>
      <c r="R12" s="1"/>
      <c r="S12" s="74" t="str">
        <f t="shared" si="2"/>
        <v/>
      </c>
      <c r="T12" s="52" t="str">
        <f t="shared" si="3"/>
        <v>Image</v>
      </c>
      <c r="U12" s="103">
        <v>9785171780456</v>
      </c>
      <c r="V12" s="112" t="s">
        <v>1443</v>
      </c>
      <c r="W12" s="105" cm="1">
        <f t="array" ref="W12">[1]!SENTRUM_USD_PRICE_RUS_2024(AL12,2.95)</f>
        <v>39.799999999999997</v>
      </c>
      <c r="X12" s="103">
        <v>261</v>
      </c>
      <c r="Y12" s="106" t="s">
        <v>1431</v>
      </c>
      <c r="Z12" s="77" t="s">
        <v>44</v>
      </c>
      <c r="AA12" s="104" t="s">
        <v>1432</v>
      </c>
      <c r="AB12" s="104" t="s">
        <v>1433</v>
      </c>
      <c r="AC12" s="104" t="s">
        <v>1434</v>
      </c>
      <c r="AD12" s="104" t="s">
        <v>37</v>
      </c>
      <c r="AE12" s="104" t="s">
        <v>37</v>
      </c>
      <c r="AF12" s="104"/>
      <c r="AG12" s="104"/>
      <c r="AH12" t="s">
        <v>939</v>
      </c>
      <c r="AI12" t="s">
        <v>174</v>
      </c>
      <c r="AJ12" t="s">
        <v>1435</v>
      </c>
      <c r="AK12" s="121">
        <v>449.28</v>
      </c>
      <c r="AL12" s="118" cm="1">
        <f t="array" ref="AL12">[1]!SENTRUM_USD_CIF_NETTO_RUS(X12/1000,AK12*1.15,85,18)</f>
        <v>13.33</v>
      </c>
      <c r="AM12" s="121">
        <f t="shared" ref="AM12:AM75" si="5">W12/AL12</f>
        <v>2.9857464366091522</v>
      </c>
      <c r="AN12" s="127"/>
    </row>
    <row r="13" spans="1:40" customFormat="1">
      <c r="A13" s="45">
        <v>3</v>
      </c>
      <c r="B13" s="83"/>
      <c r="C13" s="46">
        <f t="shared" si="0"/>
        <v>9785969126749</v>
      </c>
      <c r="D13" s="47" t="s">
        <v>30</v>
      </c>
      <c r="E13" s="48" t="s">
        <v>1423</v>
      </c>
      <c r="F13" s="49" t="s">
        <v>6</v>
      </c>
      <c r="G13" s="50">
        <v>304</v>
      </c>
      <c r="H13" s="47" t="s">
        <v>1444</v>
      </c>
      <c r="I13" s="123" t="s">
        <v>1445</v>
      </c>
      <c r="J13" s="47" t="s">
        <v>1446</v>
      </c>
      <c r="K13" s="51">
        <v>2026</v>
      </c>
      <c r="L13" s="47" t="s">
        <v>1447</v>
      </c>
      <c r="M13" s="47" t="s">
        <v>1448</v>
      </c>
      <c r="N13" s="47" t="s">
        <v>1449</v>
      </c>
      <c r="O13" s="47" t="s">
        <v>1450</v>
      </c>
      <c r="P13" s="47" t="s">
        <v>1451</v>
      </c>
      <c r="Q13" s="81">
        <f t="shared" ref="Q13" si="6">ROUND(W13*(100%-Discount),1)</f>
        <v>53.8</v>
      </c>
      <c r="R13" s="1"/>
      <c r="S13" s="74" t="str">
        <f t="shared" si="2"/>
        <v/>
      </c>
      <c r="T13" s="52" t="str">
        <f t="shared" si="3"/>
        <v>Image</v>
      </c>
      <c r="U13" s="103">
        <v>9785969126749</v>
      </c>
      <c r="V13" s="112" t="s">
        <v>1452</v>
      </c>
      <c r="W13" s="105" cm="1">
        <f t="array" ref="W13">[1]!SENTRUM_USD_PRICE_RUS_2024(AL13,2.95)</f>
        <v>53.8</v>
      </c>
      <c r="X13" s="103">
        <v>358</v>
      </c>
      <c r="Y13" s="106" t="s">
        <v>1431</v>
      </c>
      <c r="Z13" s="77" t="s">
        <v>44</v>
      </c>
      <c r="AA13" s="104" t="s">
        <v>1432</v>
      </c>
      <c r="AB13" s="104" t="s">
        <v>1433</v>
      </c>
      <c r="AC13" s="104" t="s">
        <v>1434</v>
      </c>
      <c r="AD13" s="104" t="s">
        <v>37</v>
      </c>
      <c r="AE13" s="104" t="s">
        <v>37</v>
      </c>
      <c r="AF13" s="104"/>
      <c r="AG13" s="104"/>
      <c r="AH13" t="s">
        <v>939</v>
      </c>
      <c r="AI13" t="s">
        <v>174</v>
      </c>
      <c r="AJ13" t="s">
        <v>1435</v>
      </c>
      <c r="AK13" s="121">
        <v>604.79999999999995</v>
      </c>
      <c r="AL13" s="118" cm="1">
        <f t="array" ref="AL13">[1]!SENTRUM_USD_CIF_NETTO_RUS(X13/1000,AK13*1.15,85,18)</f>
        <v>18.079999999999998</v>
      </c>
      <c r="AM13" s="121">
        <f t="shared" si="5"/>
        <v>2.9756637168141595</v>
      </c>
      <c r="AN13" s="127"/>
    </row>
    <row r="14" spans="1:40" customFormat="1">
      <c r="A14" s="45">
        <v>4</v>
      </c>
      <c r="B14" s="83"/>
      <c r="C14" s="46">
        <f t="shared" si="0"/>
        <v>9785969126725</v>
      </c>
      <c r="D14" s="47" t="s">
        <v>30</v>
      </c>
      <c r="E14" s="48" t="s">
        <v>1423</v>
      </c>
      <c r="F14" s="49" t="s">
        <v>6</v>
      </c>
      <c r="G14" s="50">
        <v>512</v>
      </c>
      <c r="H14" s="47" t="s">
        <v>1444</v>
      </c>
      <c r="I14" s="123" t="s">
        <v>1453</v>
      </c>
      <c r="J14" s="47" t="s">
        <v>1454</v>
      </c>
      <c r="K14" s="51">
        <v>2026</v>
      </c>
      <c r="L14" s="47" t="s">
        <v>1447</v>
      </c>
      <c r="M14" s="47" t="s">
        <v>1448</v>
      </c>
      <c r="N14" s="47" t="s">
        <v>1449</v>
      </c>
      <c r="O14" s="47" t="s">
        <v>1455</v>
      </c>
      <c r="P14" s="47" t="s">
        <v>1456</v>
      </c>
      <c r="Q14" s="81">
        <f t="shared" ref="Q14" si="7">ROUND(W14*(100%-Discount),1)</f>
        <v>64.2</v>
      </c>
      <c r="R14" s="1"/>
      <c r="S14" s="74" t="str">
        <f t="shared" si="2"/>
        <v/>
      </c>
      <c r="T14" s="52" t="str">
        <f t="shared" si="3"/>
        <v>Image</v>
      </c>
      <c r="U14" s="103">
        <v>9785969126725</v>
      </c>
      <c r="V14" s="112" t="s">
        <v>1457</v>
      </c>
      <c r="W14" s="125" cm="1">
        <f t="array" ref="W14">[1]!SENTRUM_USD_PRICE_RUS_2024(AL14,2.5)</f>
        <v>64.2</v>
      </c>
      <c r="X14" s="103">
        <v>537</v>
      </c>
      <c r="Y14" s="106" t="s">
        <v>1431</v>
      </c>
      <c r="Z14" s="77" t="s">
        <v>44</v>
      </c>
      <c r="AA14" s="104" t="s">
        <v>1432</v>
      </c>
      <c r="AB14" s="104" t="s">
        <v>1433</v>
      </c>
      <c r="AC14" s="104" t="s">
        <v>1434</v>
      </c>
      <c r="AD14" s="104" t="s">
        <v>37</v>
      </c>
      <c r="AE14" s="104" t="s">
        <v>37</v>
      </c>
      <c r="AF14" s="104"/>
      <c r="AG14" s="104"/>
      <c r="AH14" t="s">
        <v>939</v>
      </c>
      <c r="AI14" t="s">
        <v>174</v>
      </c>
      <c r="AJ14" t="s">
        <v>1435</v>
      </c>
      <c r="AK14" s="121">
        <v>813.6</v>
      </c>
      <c r="AL14" s="118" cm="1">
        <f t="array" ref="AL14">[1]!SENTRUM_USD_CIF_NETTO_RUS(X14/1000,AK14*1.15,85,18)</f>
        <v>25.48</v>
      </c>
      <c r="AM14" s="130">
        <f t="shared" si="5"/>
        <v>2.5196232339089484</v>
      </c>
      <c r="AN14" s="127"/>
    </row>
    <row r="15" spans="1:40" customFormat="1">
      <c r="A15" s="45">
        <v>5</v>
      </c>
      <c r="B15" s="83"/>
      <c r="C15" s="46">
        <f t="shared" si="0"/>
        <v>9785969126732</v>
      </c>
      <c r="D15" s="47" t="s">
        <v>30</v>
      </c>
      <c r="E15" s="48" t="s">
        <v>1423</v>
      </c>
      <c r="F15" s="49" t="s">
        <v>6</v>
      </c>
      <c r="G15" s="50">
        <v>320</v>
      </c>
      <c r="H15" s="47" t="s">
        <v>1444</v>
      </c>
      <c r="I15" s="123" t="s">
        <v>1458</v>
      </c>
      <c r="J15" s="47" t="s">
        <v>1459</v>
      </c>
      <c r="K15" s="51">
        <v>2026</v>
      </c>
      <c r="L15" s="47" t="s">
        <v>1447</v>
      </c>
      <c r="M15" s="47" t="s">
        <v>1448</v>
      </c>
      <c r="N15" s="47" t="s">
        <v>1449</v>
      </c>
      <c r="O15" s="47" t="s">
        <v>1460</v>
      </c>
      <c r="P15" s="47" t="s">
        <v>1461</v>
      </c>
      <c r="Q15" s="81">
        <f t="shared" ref="Q15" si="8">ROUND(W15*(100%-Discount),1)</f>
        <v>55.7</v>
      </c>
      <c r="R15" s="1"/>
      <c r="S15" s="74" t="str">
        <f t="shared" si="2"/>
        <v/>
      </c>
      <c r="T15" s="52" t="str">
        <f t="shared" si="3"/>
        <v>Image</v>
      </c>
      <c r="U15" s="103">
        <v>9785969126732</v>
      </c>
      <c r="V15" s="112" t="s">
        <v>1462</v>
      </c>
      <c r="W15" s="105" cm="1">
        <f t="array" ref="W15">[1]!SENTRUM_USD_PRICE_RUS_2024(AL15,2.95)</f>
        <v>55.7</v>
      </c>
      <c r="X15" s="103">
        <v>372</v>
      </c>
      <c r="Y15" s="106" t="s">
        <v>1431</v>
      </c>
      <c r="Z15" s="77" t="s">
        <v>44</v>
      </c>
      <c r="AA15" s="104" t="s">
        <v>1432</v>
      </c>
      <c r="AB15" s="104" t="s">
        <v>1433</v>
      </c>
      <c r="AC15" s="104" t="s">
        <v>1434</v>
      </c>
      <c r="AD15" s="104" t="s">
        <v>37</v>
      </c>
      <c r="AE15" s="104" t="s">
        <v>37</v>
      </c>
      <c r="AF15" s="104"/>
      <c r="AG15" s="104"/>
      <c r="AH15" t="s">
        <v>939</v>
      </c>
      <c r="AI15" t="s">
        <v>174</v>
      </c>
      <c r="AJ15" t="s">
        <v>1435</v>
      </c>
      <c r="AK15" s="121">
        <v>624.96</v>
      </c>
      <c r="AL15" s="118" cm="1">
        <f t="array" ref="AL15">[1]!SENTRUM_USD_CIF_NETTO_RUS(X15/1000,AK15*1.15,85,18)</f>
        <v>18.72</v>
      </c>
      <c r="AM15" s="121">
        <f t="shared" si="5"/>
        <v>2.975427350427351</v>
      </c>
      <c r="AN15" s="127"/>
    </row>
    <row r="16" spans="1:40" customFormat="1">
      <c r="A16" s="45">
        <v>6</v>
      </c>
      <c r="B16" s="83"/>
      <c r="C16" s="46">
        <f t="shared" si="0"/>
        <v>9785389293694</v>
      </c>
      <c r="D16" s="47" t="s">
        <v>30</v>
      </c>
      <c r="E16" s="48" t="s">
        <v>1423</v>
      </c>
      <c r="F16" s="49" t="s">
        <v>6</v>
      </c>
      <c r="G16" s="50">
        <v>544</v>
      </c>
      <c r="H16" s="47" t="s">
        <v>1463</v>
      </c>
      <c r="I16" s="123" t="s">
        <v>1464</v>
      </c>
      <c r="J16" s="47" t="s">
        <v>1465</v>
      </c>
      <c r="K16" s="51">
        <v>2026</v>
      </c>
      <c r="L16" s="47" t="s">
        <v>216</v>
      </c>
      <c r="M16" s="47" t="s">
        <v>1466</v>
      </c>
      <c r="N16" s="47" t="s">
        <v>1467</v>
      </c>
      <c r="O16" s="47" t="s">
        <v>1468</v>
      </c>
      <c r="P16" s="47" t="s">
        <v>1469</v>
      </c>
      <c r="Q16" s="81">
        <f t="shared" ref="Q16" si="9">ROUND(W16*(100%-Discount),1)</f>
        <v>63.4</v>
      </c>
      <c r="R16" s="1"/>
      <c r="S16" s="74" t="str">
        <f t="shared" si="2"/>
        <v/>
      </c>
      <c r="T16" s="52" t="str">
        <f t="shared" si="3"/>
        <v>Image</v>
      </c>
      <c r="U16" s="103">
        <v>9785389293694</v>
      </c>
      <c r="V16" s="112" t="s">
        <v>1470</v>
      </c>
      <c r="W16" s="125" cm="1">
        <f t="array" ref="W16">[1]!SENTRUM_USD_PRICE_RUS_2024(AL16,2.5)</f>
        <v>63.4</v>
      </c>
      <c r="X16" s="103">
        <v>714</v>
      </c>
      <c r="Y16" s="106" t="s">
        <v>1431</v>
      </c>
      <c r="Z16" s="77" t="s">
        <v>44</v>
      </c>
      <c r="AA16" s="104" t="s">
        <v>1432</v>
      </c>
      <c r="AB16" s="104" t="s">
        <v>1433</v>
      </c>
      <c r="AC16" s="104" t="s">
        <v>1434</v>
      </c>
      <c r="AD16" s="104" t="s">
        <v>37</v>
      </c>
      <c r="AE16" s="104" t="s">
        <v>37</v>
      </c>
      <c r="AF16" s="104"/>
      <c r="AG16" s="104"/>
      <c r="AH16" t="s">
        <v>939</v>
      </c>
      <c r="AI16" t="s">
        <v>174</v>
      </c>
      <c r="AJ16" t="s">
        <v>1435</v>
      </c>
      <c r="AK16" s="121">
        <v>583.74</v>
      </c>
      <c r="AL16" s="118" cm="1">
        <f t="array" ref="AL16">[1]!SENTRUM_USD_CIF_NETTO_RUS(X16/1000,AK16*1.15,85,18)</f>
        <v>25.18</v>
      </c>
      <c r="AM16" s="130">
        <f t="shared" si="5"/>
        <v>2.5178713264495629</v>
      </c>
      <c r="AN16" s="127"/>
    </row>
    <row r="17" spans="1:40" customFormat="1">
      <c r="A17" s="45">
        <v>7</v>
      </c>
      <c r="B17" s="83"/>
      <c r="C17" s="46">
        <f t="shared" si="0"/>
        <v>9785171779252</v>
      </c>
      <c r="D17" s="47" t="s">
        <v>30</v>
      </c>
      <c r="E17" s="48" t="s">
        <v>1423</v>
      </c>
      <c r="F17" s="49" t="s">
        <v>6</v>
      </c>
      <c r="G17" s="50">
        <v>208</v>
      </c>
      <c r="H17" s="47" t="s">
        <v>1471</v>
      </c>
      <c r="I17" s="123" t="s">
        <v>1472</v>
      </c>
      <c r="J17" s="47" t="s">
        <v>1473</v>
      </c>
      <c r="K17" s="51">
        <v>2026</v>
      </c>
      <c r="L17" s="47" t="s">
        <v>24</v>
      </c>
      <c r="M17" s="47" t="s">
        <v>1474</v>
      </c>
      <c r="N17" s="47" t="s">
        <v>1475</v>
      </c>
      <c r="O17" s="47" t="s">
        <v>1476</v>
      </c>
      <c r="P17" s="47" t="s">
        <v>1477</v>
      </c>
      <c r="Q17" s="81">
        <f t="shared" ref="Q17" si="10">ROUND(W17*(100%-Discount),1)</f>
        <v>49.3</v>
      </c>
      <c r="R17" s="1"/>
      <c r="S17" s="74" t="str">
        <f t="shared" si="2"/>
        <v/>
      </c>
      <c r="T17" s="52" t="str">
        <f t="shared" si="3"/>
        <v>Image</v>
      </c>
      <c r="U17" s="103">
        <v>9785171779252</v>
      </c>
      <c r="V17" s="112" t="s">
        <v>1478</v>
      </c>
      <c r="W17" s="105" cm="1">
        <f t="array" ref="W17">[1]!SENTRUM_USD_PRICE_RUS_2024(AL17,2.95)</f>
        <v>49.3</v>
      </c>
      <c r="X17" s="103">
        <v>344</v>
      </c>
      <c r="Y17" s="106" t="s">
        <v>1431</v>
      </c>
      <c r="Z17" s="77" t="s">
        <v>44</v>
      </c>
      <c r="AA17" s="104" t="s">
        <v>1432</v>
      </c>
      <c r="AB17" s="104" t="s">
        <v>1433</v>
      </c>
      <c r="AC17" s="104" t="s">
        <v>1434</v>
      </c>
      <c r="AD17" s="104" t="s">
        <v>37</v>
      </c>
      <c r="AE17" s="104" t="s">
        <v>37</v>
      </c>
      <c r="AF17" s="104"/>
      <c r="AG17" s="104"/>
      <c r="AH17" t="s">
        <v>939</v>
      </c>
      <c r="AI17" t="s">
        <v>174</v>
      </c>
      <c r="AJ17" t="s">
        <v>1435</v>
      </c>
      <c r="AK17" s="121">
        <v>533.76</v>
      </c>
      <c r="AL17" s="118" cm="1">
        <f t="array" ref="AL17">[1]!SENTRUM_USD_CIF_NETTO_RUS(X17/1000,AK17*1.15,85,18)</f>
        <v>16.54</v>
      </c>
      <c r="AM17" s="121">
        <f t="shared" si="5"/>
        <v>2.9806529625151148</v>
      </c>
      <c r="AN17" s="127"/>
    </row>
    <row r="18" spans="1:40" customFormat="1">
      <c r="A18" s="45">
        <v>8</v>
      </c>
      <c r="B18" s="83"/>
      <c r="C18" s="46">
        <f t="shared" si="0"/>
        <v>9785389318731</v>
      </c>
      <c r="D18" s="47" t="s">
        <v>30</v>
      </c>
      <c r="E18" s="48" t="s">
        <v>1423</v>
      </c>
      <c r="F18" s="49" t="s">
        <v>6</v>
      </c>
      <c r="G18" s="50">
        <v>640</v>
      </c>
      <c r="H18" s="47" t="s">
        <v>1479</v>
      </c>
      <c r="I18" s="123" t="s">
        <v>1480</v>
      </c>
      <c r="J18" s="47" t="s">
        <v>1481</v>
      </c>
      <c r="K18" s="51">
        <v>2026</v>
      </c>
      <c r="L18" s="47" t="s">
        <v>216</v>
      </c>
      <c r="M18" s="47" t="s">
        <v>1466</v>
      </c>
      <c r="N18" s="47" t="s">
        <v>1482</v>
      </c>
      <c r="O18" s="47" t="s">
        <v>1483</v>
      </c>
      <c r="P18" s="47" t="s">
        <v>1484</v>
      </c>
      <c r="Q18" s="81">
        <f t="shared" ref="Q18" si="11">ROUND(W18*(100%-Discount),1)</f>
        <v>67.7</v>
      </c>
      <c r="R18" s="1"/>
      <c r="S18" s="74" t="str">
        <f t="shared" si="2"/>
        <v/>
      </c>
      <c r="T18" s="52" t="str">
        <f t="shared" si="3"/>
        <v>Image</v>
      </c>
      <c r="U18" s="103">
        <v>9785389318731</v>
      </c>
      <c r="V18" s="112" t="s">
        <v>1485</v>
      </c>
      <c r="W18" s="128" cm="1">
        <f t="array" ref="W18">[1]!SENTRUM_USD_PRICE_RUS_2024(AL18,2.25)</f>
        <v>67.7</v>
      </c>
      <c r="X18" s="103">
        <v>812</v>
      </c>
      <c r="Y18" s="106" t="s">
        <v>1431</v>
      </c>
      <c r="Z18" s="77" t="s">
        <v>44</v>
      </c>
      <c r="AA18" s="104" t="s">
        <v>1432</v>
      </c>
      <c r="AB18" s="104" t="s">
        <v>1433</v>
      </c>
      <c r="AC18" s="104" t="s">
        <v>1434</v>
      </c>
      <c r="AD18" s="104" t="s">
        <v>37</v>
      </c>
      <c r="AE18" s="104" t="s">
        <v>37</v>
      </c>
      <c r="AF18" s="104"/>
      <c r="AG18" s="104"/>
      <c r="AH18" t="s">
        <v>939</v>
      </c>
      <c r="AI18" t="s">
        <v>174</v>
      </c>
      <c r="AJ18" t="s">
        <v>1435</v>
      </c>
      <c r="AK18" s="121">
        <v>734.97</v>
      </c>
      <c r="AL18" s="118" cm="1">
        <f t="array" ref="AL18">[1]!SENTRUM_USD_CIF_NETTO_RUS(X18/1000,AK18*1.15,85,18)</f>
        <v>29.88</v>
      </c>
      <c r="AM18" s="129">
        <f t="shared" si="5"/>
        <v>2.2657295850066936</v>
      </c>
      <c r="AN18" s="127">
        <v>2.2415039768618943</v>
      </c>
    </row>
    <row r="19" spans="1:40" customFormat="1">
      <c r="A19" s="45">
        <v>9</v>
      </c>
      <c r="B19" s="83"/>
      <c r="C19" s="46">
        <f t="shared" si="0"/>
        <v>9785171721831</v>
      </c>
      <c r="D19" s="47" t="s">
        <v>30</v>
      </c>
      <c r="E19" s="48" t="s">
        <v>1423</v>
      </c>
      <c r="F19" s="49" t="s">
        <v>6</v>
      </c>
      <c r="G19" s="50">
        <v>256</v>
      </c>
      <c r="H19" s="47" t="s">
        <v>1486</v>
      </c>
      <c r="I19" s="123" t="s">
        <v>1487</v>
      </c>
      <c r="J19" s="47" t="s">
        <v>1488</v>
      </c>
      <c r="K19" s="51">
        <v>2026</v>
      </c>
      <c r="L19" s="47" t="s">
        <v>24</v>
      </c>
      <c r="M19" s="47" t="s">
        <v>1489</v>
      </c>
      <c r="N19" s="47" t="s">
        <v>1490</v>
      </c>
      <c r="O19" s="47" t="s">
        <v>1491</v>
      </c>
      <c r="P19" s="47" t="s">
        <v>1492</v>
      </c>
      <c r="Q19" s="81">
        <f t="shared" ref="Q19" si="12">ROUND(W19*(100%-Discount),1)</f>
        <v>44.7</v>
      </c>
      <c r="R19" s="1"/>
      <c r="S19" s="74" t="str">
        <f t="shared" si="2"/>
        <v/>
      </c>
      <c r="T19" s="52" t="str">
        <f t="shared" si="3"/>
        <v>Image</v>
      </c>
      <c r="U19" s="103">
        <v>9785171721831</v>
      </c>
      <c r="V19" s="112" t="s">
        <v>1493</v>
      </c>
      <c r="W19" s="105" cm="1">
        <f t="array" ref="W19">[1]!SENTRUM_USD_PRICE_RUS_2024(AL19,2.95)</f>
        <v>44.7</v>
      </c>
      <c r="X19" s="103">
        <v>295</v>
      </c>
      <c r="Y19" s="106" t="s">
        <v>1431</v>
      </c>
      <c r="Z19" s="77" t="s">
        <v>44</v>
      </c>
      <c r="AA19" s="104" t="s">
        <v>1432</v>
      </c>
      <c r="AB19" s="104" t="s">
        <v>1433</v>
      </c>
      <c r="AC19" s="104" t="s">
        <v>1434</v>
      </c>
      <c r="AD19" s="104" t="s">
        <v>37</v>
      </c>
      <c r="AE19" s="104" t="s">
        <v>37</v>
      </c>
      <c r="AF19" s="104"/>
      <c r="AG19" s="104"/>
      <c r="AH19" t="s">
        <v>939</v>
      </c>
      <c r="AI19" t="s">
        <v>174</v>
      </c>
      <c r="AJ19" t="s">
        <v>1435</v>
      </c>
      <c r="AK19" s="121">
        <v>503.04</v>
      </c>
      <c r="AL19" s="118" cm="1">
        <f t="array" ref="AL19">[1]!SENTRUM_USD_CIF_NETTO_RUS(X19/1000,AK19*1.15,85,18)</f>
        <v>14.98</v>
      </c>
      <c r="AM19" s="121">
        <f t="shared" si="5"/>
        <v>2.9839786381842459</v>
      </c>
      <c r="AN19" s="127"/>
    </row>
    <row r="20" spans="1:40" customFormat="1">
      <c r="A20" s="45">
        <v>10</v>
      </c>
      <c r="B20" s="83" t="s">
        <v>2712</v>
      </c>
      <c r="C20" s="46">
        <f t="shared" si="0"/>
        <v>9785389307896</v>
      </c>
      <c r="D20" s="47" t="s">
        <v>30</v>
      </c>
      <c r="E20" s="48" t="s">
        <v>1423</v>
      </c>
      <c r="F20" s="49" t="s">
        <v>6</v>
      </c>
      <c r="G20" s="50">
        <v>544</v>
      </c>
      <c r="H20" s="47" t="s">
        <v>1494</v>
      </c>
      <c r="I20" s="123" t="s">
        <v>1495</v>
      </c>
      <c r="J20" s="47" t="s">
        <v>1496</v>
      </c>
      <c r="K20" s="51">
        <v>2026</v>
      </c>
      <c r="L20" s="47" t="s">
        <v>216</v>
      </c>
      <c r="M20" s="47" t="s">
        <v>1497</v>
      </c>
      <c r="N20" s="47" t="s">
        <v>1498</v>
      </c>
      <c r="O20" s="47" t="s">
        <v>1499</v>
      </c>
      <c r="P20" s="47" t="s">
        <v>1500</v>
      </c>
      <c r="Q20" s="81">
        <f t="shared" ref="Q20" si="13">ROUND(W20*(100%-Discount),1)</f>
        <v>61.2</v>
      </c>
      <c r="R20" s="1"/>
      <c r="S20" s="74" t="str">
        <f t="shared" si="2"/>
        <v/>
      </c>
      <c r="T20" s="52" t="str">
        <f t="shared" si="3"/>
        <v>Image</v>
      </c>
      <c r="U20" s="103">
        <v>9785389307896</v>
      </c>
      <c r="V20" s="112" t="s">
        <v>1501</v>
      </c>
      <c r="W20" s="125" cm="1">
        <f t="array" ref="W20">[1]!SENTRUM_USD_PRICE_RUS_2024(AL20,2.5)</f>
        <v>61.2</v>
      </c>
      <c r="X20" s="103">
        <v>626</v>
      </c>
      <c r="Y20" s="106" t="s">
        <v>1431</v>
      </c>
      <c r="Z20" s="77" t="s">
        <v>44</v>
      </c>
      <c r="AA20" s="104" t="s">
        <v>1432</v>
      </c>
      <c r="AB20" s="104" t="s">
        <v>1433</v>
      </c>
      <c r="AC20" s="104" t="s">
        <v>1434</v>
      </c>
      <c r="AD20" s="104" t="s">
        <v>37</v>
      </c>
      <c r="AE20" s="104" t="s">
        <v>37</v>
      </c>
      <c r="AF20" s="104"/>
      <c r="AG20" s="104"/>
      <c r="AH20" t="s">
        <v>939</v>
      </c>
      <c r="AI20" t="s">
        <v>174</v>
      </c>
      <c r="AJ20" t="s">
        <v>1435</v>
      </c>
      <c r="AK20" s="121">
        <v>638.33000000000004</v>
      </c>
      <c r="AL20" s="118" cm="1">
        <f t="array" ref="AL20">[1]!SENTRUM_USD_CIF_NETTO_RUS(X20/1000,AK20*1.15,85,18)</f>
        <v>24.29</v>
      </c>
      <c r="AM20" s="130">
        <f t="shared" si="5"/>
        <v>2.5195553725813093</v>
      </c>
      <c r="AN20" s="127"/>
    </row>
    <row r="21" spans="1:40" customFormat="1">
      <c r="A21" s="45">
        <v>11</v>
      </c>
      <c r="B21" s="83" t="s">
        <v>2712</v>
      </c>
      <c r="C21" s="46">
        <f t="shared" si="0"/>
        <v>9785389307940</v>
      </c>
      <c r="D21" s="47" t="s">
        <v>30</v>
      </c>
      <c r="E21" s="48" t="s">
        <v>1423</v>
      </c>
      <c r="F21" s="49" t="s">
        <v>6</v>
      </c>
      <c r="G21" s="50">
        <v>736</v>
      </c>
      <c r="H21" s="47" t="s">
        <v>1494</v>
      </c>
      <c r="I21" s="123" t="s">
        <v>1502</v>
      </c>
      <c r="J21" s="47" t="s">
        <v>1503</v>
      </c>
      <c r="K21" s="51">
        <v>2026</v>
      </c>
      <c r="L21" s="47" t="s">
        <v>216</v>
      </c>
      <c r="M21" s="47" t="s">
        <v>1497</v>
      </c>
      <c r="N21" s="47" t="s">
        <v>1498</v>
      </c>
      <c r="O21" s="47" t="s">
        <v>1504</v>
      </c>
      <c r="P21" s="47" t="s">
        <v>1505</v>
      </c>
      <c r="Q21" s="81">
        <f t="shared" ref="Q21" si="14">ROUND(W21*(100%-Discount),1)</f>
        <v>65.8</v>
      </c>
      <c r="R21" s="1"/>
      <c r="S21" s="74" t="str">
        <f t="shared" si="2"/>
        <v/>
      </c>
      <c r="T21" s="52" t="str">
        <f t="shared" si="3"/>
        <v>Image</v>
      </c>
      <c r="U21" s="103">
        <v>9785389307940</v>
      </c>
      <c r="V21" s="112" t="s">
        <v>1506</v>
      </c>
      <c r="W21" s="128" cm="1">
        <f t="array" ref="W21">[1]!SENTRUM_USD_PRICE_RUS_2024(AL21,2.25)</f>
        <v>65.8</v>
      </c>
      <c r="X21" s="103">
        <v>827</v>
      </c>
      <c r="Y21" s="106" t="s">
        <v>1431</v>
      </c>
      <c r="Z21" s="77" t="s">
        <v>44</v>
      </c>
      <c r="AA21" s="104" t="s">
        <v>1432</v>
      </c>
      <c r="AB21" s="104" t="s">
        <v>1433</v>
      </c>
      <c r="AC21" s="104" t="s">
        <v>1434</v>
      </c>
      <c r="AD21" s="104" t="s">
        <v>37</v>
      </c>
      <c r="AE21" s="104" t="s">
        <v>37</v>
      </c>
      <c r="AF21" s="104"/>
      <c r="AG21" s="104"/>
      <c r="AH21" t="s">
        <v>939</v>
      </c>
      <c r="AI21" t="s">
        <v>174</v>
      </c>
      <c r="AJ21" t="s">
        <v>1435</v>
      </c>
      <c r="AK21" s="121">
        <v>667.75</v>
      </c>
      <c r="AL21" s="118" cm="1">
        <f t="array" ref="AL21">[1]!SENTRUM_USD_CIF_NETTO_RUS(X21/1000,AK21*1.15,85,18)</f>
        <v>29.02</v>
      </c>
      <c r="AM21" s="129">
        <f t="shared" si="5"/>
        <v>2.2674017918676772</v>
      </c>
      <c r="AN21" s="127">
        <v>2.2304832713754648</v>
      </c>
    </row>
    <row r="22" spans="1:40" customFormat="1">
      <c r="A22" s="45">
        <v>12</v>
      </c>
      <c r="B22" s="83"/>
      <c r="C22" s="46">
        <f t="shared" si="0"/>
        <v>9785171793197</v>
      </c>
      <c r="D22" s="47" t="s">
        <v>30</v>
      </c>
      <c r="E22" s="48" t="s">
        <v>1423</v>
      </c>
      <c r="F22" s="49" t="s">
        <v>6</v>
      </c>
      <c r="G22" s="50">
        <v>576</v>
      </c>
      <c r="H22" s="47" t="s">
        <v>1507</v>
      </c>
      <c r="I22" s="123" t="s">
        <v>1508</v>
      </c>
      <c r="J22" s="47" t="s">
        <v>1509</v>
      </c>
      <c r="K22" s="51">
        <v>2026</v>
      </c>
      <c r="L22" s="47" t="s">
        <v>24</v>
      </c>
      <c r="M22" s="47" t="s">
        <v>1510</v>
      </c>
      <c r="N22" s="47" t="s">
        <v>1511</v>
      </c>
      <c r="O22" s="47" t="s">
        <v>1512</v>
      </c>
      <c r="P22" s="47" t="s">
        <v>1513</v>
      </c>
      <c r="Q22" s="81">
        <f t="shared" ref="Q22" si="15">ROUND(W22*(100%-Discount),1)</f>
        <v>66.5</v>
      </c>
      <c r="R22" s="1"/>
      <c r="S22" s="74" t="str">
        <f t="shared" si="2"/>
        <v/>
      </c>
      <c r="T22" s="52" t="str">
        <f t="shared" si="3"/>
        <v>Image</v>
      </c>
      <c r="U22" s="103">
        <v>9785171793197</v>
      </c>
      <c r="V22" s="112" t="s">
        <v>1514</v>
      </c>
      <c r="W22" s="125" cm="1">
        <f t="array" ref="W22">[1]!SENTRUM_USD_PRICE_RUS_2024(AL22,2.5)</f>
        <v>66.5</v>
      </c>
      <c r="X22" s="103">
        <v>615</v>
      </c>
      <c r="Y22" s="106" t="s">
        <v>1431</v>
      </c>
      <c r="Z22" s="77" t="s">
        <v>44</v>
      </c>
      <c r="AA22" s="104" t="s">
        <v>1432</v>
      </c>
      <c r="AB22" s="104" t="s">
        <v>1433</v>
      </c>
      <c r="AC22" s="104" t="s">
        <v>1434</v>
      </c>
      <c r="AD22" s="104" t="s">
        <v>37</v>
      </c>
      <c r="AE22" s="104" t="s">
        <v>37</v>
      </c>
      <c r="AF22" s="104"/>
      <c r="AG22" s="104"/>
      <c r="AH22" t="s">
        <v>939</v>
      </c>
      <c r="AI22" t="s">
        <v>174</v>
      </c>
      <c r="AJ22" t="s">
        <v>1435</v>
      </c>
      <c r="AK22" s="121">
        <v>771.84</v>
      </c>
      <c r="AL22" s="118" cm="1">
        <f t="array" ref="AL22">[1]!SENTRUM_USD_CIF_NETTO_RUS(X22/1000,AK22*1.15,85,18)</f>
        <v>26.39</v>
      </c>
      <c r="AM22" s="130">
        <f t="shared" si="5"/>
        <v>2.5198938992042441</v>
      </c>
      <c r="AN22" s="127"/>
    </row>
    <row r="23" spans="1:40" customFormat="1">
      <c r="A23" s="45">
        <v>13</v>
      </c>
      <c r="B23" s="83"/>
      <c r="C23" s="46">
        <f t="shared" si="0"/>
        <v>9785389314306</v>
      </c>
      <c r="D23" s="47" t="s">
        <v>30</v>
      </c>
      <c r="E23" s="48" t="s">
        <v>1423</v>
      </c>
      <c r="F23" s="49" t="s">
        <v>6</v>
      </c>
      <c r="G23" s="50">
        <v>416</v>
      </c>
      <c r="H23" s="47" t="s">
        <v>1515</v>
      </c>
      <c r="I23" s="123" t="s">
        <v>1516</v>
      </c>
      <c r="J23" s="47" t="s">
        <v>1517</v>
      </c>
      <c r="K23" s="51">
        <v>2026</v>
      </c>
      <c r="L23" s="47" t="s">
        <v>216</v>
      </c>
      <c r="M23" s="47" t="s">
        <v>1518</v>
      </c>
      <c r="N23" s="47" t="s">
        <v>1519</v>
      </c>
      <c r="O23" s="47" t="s">
        <v>1520</v>
      </c>
      <c r="P23" s="47" t="s">
        <v>1521</v>
      </c>
      <c r="Q23" s="81">
        <f t="shared" ref="Q23" si="16">ROUND(W23*(100%-Discount),1)</f>
        <v>46.7</v>
      </c>
      <c r="R23" s="1"/>
      <c r="S23" s="74" t="str">
        <f t="shared" si="2"/>
        <v/>
      </c>
      <c r="T23" s="52" t="str">
        <f t="shared" si="3"/>
        <v>Image</v>
      </c>
      <c r="U23" s="103">
        <v>9785389314306</v>
      </c>
      <c r="V23" s="112" t="s">
        <v>1522</v>
      </c>
      <c r="W23" s="105" cm="1">
        <f t="array" ref="W23">[1]!SENTRUM_USD_PRICE_RUS_2024(AL23,2.95)</f>
        <v>46.7</v>
      </c>
      <c r="X23" s="103">
        <v>397</v>
      </c>
      <c r="Y23" s="106" t="s">
        <v>1431</v>
      </c>
      <c r="Z23" s="77" t="s">
        <v>44</v>
      </c>
      <c r="AA23" s="104" t="s">
        <v>1432</v>
      </c>
      <c r="AB23" s="104" t="s">
        <v>1433</v>
      </c>
      <c r="AC23" s="104" t="s">
        <v>1434</v>
      </c>
      <c r="AD23" s="104" t="s">
        <v>37</v>
      </c>
      <c r="AE23" s="104" t="s">
        <v>37</v>
      </c>
      <c r="AF23" s="104"/>
      <c r="AG23" s="104"/>
      <c r="AH23" t="s">
        <v>939</v>
      </c>
      <c r="AI23" t="s">
        <v>174</v>
      </c>
      <c r="AJ23" t="s">
        <v>1435</v>
      </c>
      <c r="AK23" s="121">
        <v>419.96</v>
      </c>
      <c r="AL23" s="118" cm="1">
        <f t="array" ref="AL23">[1]!SENTRUM_USD_CIF_NETTO_RUS(X23/1000,AK23*1.15,85,18)</f>
        <v>15.67</v>
      </c>
      <c r="AM23" s="121">
        <f t="shared" si="5"/>
        <v>2.9802169751116785</v>
      </c>
      <c r="AN23" s="127"/>
    </row>
    <row r="24" spans="1:40" customFormat="1">
      <c r="A24" s="45">
        <v>14</v>
      </c>
      <c r="B24" s="83"/>
      <c r="C24" s="46">
        <f t="shared" si="0"/>
        <v>9785389327740</v>
      </c>
      <c r="D24" s="47" t="s">
        <v>30</v>
      </c>
      <c r="E24" s="48" t="s">
        <v>1423</v>
      </c>
      <c r="F24" s="49" t="s">
        <v>6</v>
      </c>
      <c r="G24" s="50">
        <v>640</v>
      </c>
      <c r="H24" s="47" t="s">
        <v>1523</v>
      </c>
      <c r="I24" s="123" t="s">
        <v>1524</v>
      </c>
      <c r="J24" s="47" t="s">
        <v>1525</v>
      </c>
      <c r="K24" s="51">
        <v>2026</v>
      </c>
      <c r="L24" s="47" t="s">
        <v>1526</v>
      </c>
      <c r="M24" s="47" t="s">
        <v>1527</v>
      </c>
      <c r="N24" s="47" t="s">
        <v>1528</v>
      </c>
      <c r="O24" s="47" t="s">
        <v>1529</v>
      </c>
      <c r="P24" s="47" t="s">
        <v>1530</v>
      </c>
      <c r="Q24" s="81">
        <f t="shared" ref="Q24" si="17">ROUND(W24*(100%-Discount),1)</f>
        <v>62.9</v>
      </c>
      <c r="R24" s="1"/>
      <c r="S24" s="74" t="str">
        <f t="shared" si="2"/>
        <v/>
      </c>
      <c r="T24" s="52" t="str">
        <f t="shared" si="3"/>
        <v>Image</v>
      </c>
      <c r="U24" s="103">
        <v>9785389327740</v>
      </c>
      <c r="V24" s="112" t="s">
        <v>1531</v>
      </c>
      <c r="W24" s="105" cm="1">
        <f t="array" ref="W24">[1]!SENTRUM_USD_PRICE_RUS_2024(AL24,2.95)</f>
        <v>62.9</v>
      </c>
      <c r="X24" s="103">
        <v>575</v>
      </c>
      <c r="Y24" s="106" t="s">
        <v>1431</v>
      </c>
      <c r="Z24" s="77" t="s">
        <v>44</v>
      </c>
      <c r="AA24" s="104" t="s">
        <v>1432</v>
      </c>
      <c r="AB24" s="104" t="s">
        <v>1433</v>
      </c>
      <c r="AC24" s="104" t="s">
        <v>1434</v>
      </c>
      <c r="AD24" s="104" t="s">
        <v>37</v>
      </c>
      <c r="AE24" s="104" t="s">
        <v>37</v>
      </c>
      <c r="AF24" s="104"/>
      <c r="AG24" s="104"/>
      <c r="AH24" t="s">
        <v>939</v>
      </c>
      <c r="AI24" t="s">
        <v>174</v>
      </c>
      <c r="AJ24" t="s">
        <v>1435</v>
      </c>
      <c r="AK24" s="121">
        <v>520.76</v>
      </c>
      <c r="AL24" s="118" cm="1">
        <f t="array" ref="AL24">[1]!SENTRUM_USD_CIF_NETTO_RUS(X24/1000,AK24*1.15,85,18)</f>
        <v>21.16</v>
      </c>
      <c r="AM24" s="121">
        <f t="shared" si="5"/>
        <v>2.9725897920604916</v>
      </c>
      <c r="AN24" s="127"/>
    </row>
    <row r="25" spans="1:40" customFormat="1">
      <c r="A25" s="45">
        <v>15</v>
      </c>
      <c r="B25" s="83"/>
      <c r="C25" s="46">
        <f t="shared" si="0"/>
        <v>9785171778187</v>
      </c>
      <c r="D25" s="47" t="s">
        <v>30</v>
      </c>
      <c r="E25" s="48" t="s">
        <v>1423</v>
      </c>
      <c r="F25" s="49" t="s">
        <v>6</v>
      </c>
      <c r="G25" s="50">
        <v>224</v>
      </c>
      <c r="H25" s="47" t="s">
        <v>1532</v>
      </c>
      <c r="I25" s="123" t="s">
        <v>1533</v>
      </c>
      <c r="J25" s="47" t="s">
        <v>1534</v>
      </c>
      <c r="K25" s="51">
        <v>2026</v>
      </c>
      <c r="L25" s="47" t="s">
        <v>24</v>
      </c>
      <c r="M25" s="47" t="s">
        <v>1489</v>
      </c>
      <c r="N25" s="47" t="s">
        <v>1535</v>
      </c>
      <c r="O25" s="47" t="s">
        <v>1536</v>
      </c>
      <c r="P25" s="47" t="s">
        <v>1537</v>
      </c>
      <c r="Q25" s="81">
        <f t="shared" ref="Q25" si="18">ROUND(W25*(100%-Discount),1)</f>
        <v>40.299999999999997</v>
      </c>
      <c r="R25" s="1"/>
      <c r="S25" s="74" t="str">
        <f t="shared" si="2"/>
        <v/>
      </c>
      <c r="T25" s="52" t="str">
        <f t="shared" si="3"/>
        <v>Image</v>
      </c>
      <c r="U25" s="103">
        <v>9785171778187</v>
      </c>
      <c r="V25" s="112" t="s">
        <v>1538</v>
      </c>
      <c r="W25" s="105" cm="1">
        <f t="array" ref="W25">[1]!SENTRUM_USD_PRICE_RUS_2024(AL25,2.95)</f>
        <v>40.299999999999997</v>
      </c>
      <c r="X25" s="103">
        <v>269</v>
      </c>
      <c r="Y25" s="106" t="s">
        <v>1431</v>
      </c>
      <c r="Z25" s="77" t="s">
        <v>44</v>
      </c>
      <c r="AA25" s="104" t="s">
        <v>1432</v>
      </c>
      <c r="AB25" s="104" t="s">
        <v>1433</v>
      </c>
      <c r="AC25" s="104" t="s">
        <v>1434</v>
      </c>
      <c r="AD25" s="104" t="s">
        <v>37</v>
      </c>
      <c r="AE25" s="104" t="s">
        <v>37</v>
      </c>
      <c r="AF25" s="104"/>
      <c r="AG25" s="104"/>
      <c r="AH25" t="s">
        <v>939</v>
      </c>
      <c r="AI25" t="s">
        <v>174</v>
      </c>
      <c r="AJ25" t="s">
        <v>1435</v>
      </c>
      <c r="AK25" s="121">
        <v>449.28</v>
      </c>
      <c r="AL25" s="118" cm="1">
        <f t="array" ref="AL25">[1]!SENTRUM_USD_CIF_NETTO_RUS(X25/1000,AK25*1.15,85,18)</f>
        <v>13.49</v>
      </c>
      <c r="AM25" s="121">
        <f t="shared" si="5"/>
        <v>2.9873980726464047</v>
      </c>
      <c r="AN25" s="127"/>
    </row>
    <row r="26" spans="1:40" customFormat="1">
      <c r="A26" s="45">
        <v>16</v>
      </c>
      <c r="B26" s="83"/>
      <c r="C26" s="46">
        <f t="shared" si="0"/>
        <v>9785171860967</v>
      </c>
      <c r="D26" s="47" t="s">
        <v>30</v>
      </c>
      <c r="E26" s="48" t="s">
        <v>1423</v>
      </c>
      <c r="F26" s="49" t="s">
        <v>6</v>
      </c>
      <c r="G26" s="50">
        <v>416</v>
      </c>
      <c r="H26" s="47" t="s">
        <v>1539</v>
      </c>
      <c r="I26" s="123" t="s">
        <v>1540</v>
      </c>
      <c r="J26" s="47" t="s">
        <v>1541</v>
      </c>
      <c r="K26" s="51">
        <v>2026</v>
      </c>
      <c r="L26" s="47" t="s">
        <v>24</v>
      </c>
      <c r="M26" s="47" t="s">
        <v>1542</v>
      </c>
      <c r="N26" s="47" t="s">
        <v>1543</v>
      </c>
      <c r="O26" s="47" t="s">
        <v>1544</v>
      </c>
      <c r="P26" s="47" t="s">
        <v>1545</v>
      </c>
      <c r="Q26" s="81">
        <f t="shared" ref="Q26" si="19">ROUND(W26*(100%-Discount),1)</f>
        <v>55.5</v>
      </c>
      <c r="R26" s="1"/>
      <c r="S26" s="74" t="str">
        <f t="shared" si="2"/>
        <v/>
      </c>
      <c r="T26" s="52" t="str">
        <f t="shared" si="3"/>
        <v>Image</v>
      </c>
      <c r="U26" s="103">
        <v>9785171860967</v>
      </c>
      <c r="V26" s="112" t="s">
        <v>1546</v>
      </c>
      <c r="W26" s="105" cm="1">
        <f t="array" ref="W26">[1]!SENTRUM_USD_PRICE_RUS_2024(AL26,2.95)</f>
        <v>55.5</v>
      </c>
      <c r="X26" s="103">
        <v>445</v>
      </c>
      <c r="Y26" s="106" t="s">
        <v>1431</v>
      </c>
      <c r="Z26" s="77" t="s">
        <v>44</v>
      </c>
      <c r="AA26" s="104" t="s">
        <v>1432</v>
      </c>
      <c r="AB26" s="104" t="s">
        <v>1433</v>
      </c>
      <c r="AC26" s="104" t="s">
        <v>1434</v>
      </c>
      <c r="AD26" s="104" t="s">
        <v>37</v>
      </c>
      <c r="AE26" s="104" t="s">
        <v>37</v>
      </c>
      <c r="AF26" s="104"/>
      <c r="AG26" s="104"/>
      <c r="AH26" t="s">
        <v>939</v>
      </c>
      <c r="AI26" t="s">
        <v>174</v>
      </c>
      <c r="AJ26" t="s">
        <v>1435</v>
      </c>
      <c r="AK26" s="121">
        <v>533.76</v>
      </c>
      <c r="AL26" s="118" cm="1">
        <f t="array" ref="AL26">[1]!SENTRUM_USD_CIF_NETTO_RUS(X26/1000,AK26*1.15,85,18)</f>
        <v>18.66</v>
      </c>
      <c r="AM26" s="121">
        <f t="shared" si="5"/>
        <v>2.9742765273311895</v>
      </c>
      <c r="AN26" s="127"/>
    </row>
    <row r="27" spans="1:40" customFormat="1">
      <c r="A27" s="45">
        <v>17</v>
      </c>
      <c r="B27" s="83"/>
      <c r="C27" s="46">
        <f t="shared" si="0"/>
        <v>9785042468742</v>
      </c>
      <c r="D27" s="47" t="s">
        <v>30</v>
      </c>
      <c r="E27" s="48" t="s">
        <v>1423</v>
      </c>
      <c r="F27" s="49" t="s">
        <v>6</v>
      </c>
      <c r="G27" s="50">
        <v>320</v>
      </c>
      <c r="H27" s="47" t="s">
        <v>1547</v>
      </c>
      <c r="I27" s="123" t="s">
        <v>1548</v>
      </c>
      <c r="J27" s="47" t="s">
        <v>1549</v>
      </c>
      <c r="K27" s="51">
        <v>2026</v>
      </c>
      <c r="L27" s="47" t="s">
        <v>25</v>
      </c>
      <c r="M27" s="47" t="s">
        <v>1550</v>
      </c>
      <c r="N27" s="47" t="s">
        <v>1551</v>
      </c>
      <c r="O27" s="47" t="s">
        <v>1552</v>
      </c>
      <c r="P27" s="47" t="s">
        <v>1553</v>
      </c>
      <c r="Q27" s="81">
        <f t="shared" ref="Q27" si="20">ROUND(W27*(100%-Discount),1)</f>
        <v>37.4</v>
      </c>
      <c r="R27" s="1"/>
      <c r="S27" s="74" t="str">
        <f t="shared" si="2"/>
        <v/>
      </c>
      <c r="T27" s="52" t="str">
        <f t="shared" si="3"/>
        <v>Image</v>
      </c>
      <c r="U27" s="103">
        <v>9785042468742</v>
      </c>
      <c r="V27" s="112" t="s">
        <v>1554</v>
      </c>
      <c r="W27" s="105" cm="1">
        <f t="array" ref="W27">[1]!SENTRUM_USD_PRICE_RUS_2024(AL27,2.95)</f>
        <v>37.4</v>
      </c>
      <c r="X27" s="103">
        <v>317</v>
      </c>
      <c r="Y27" s="106" t="s">
        <v>1431</v>
      </c>
      <c r="Z27" s="77" t="s">
        <v>44</v>
      </c>
      <c r="AA27" s="104" t="s">
        <v>1432</v>
      </c>
      <c r="AB27" s="104" t="s">
        <v>1433</v>
      </c>
      <c r="AC27" s="104" t="s">
        <v>1434</v>
      </c>
      <c r="AD27" s="104" t="s">
        <v>37</v>
      </c>
      <c r="AE27" s="104" t="s">
        <v>37</v>
      </c>
      <c r="AF27" s="104"/>
      <c r="AG27" s="104"/>
      <c r="AH27" t="s">
        <v>939</v>
      </c>
      <c r="AI27" t="s">
        <v>174</v>
      </c>
      <c r="AJ27" t="s">
        <v>1435</v>
      </c>
      <c r="AK27" s="121">
        <v>335.4</v>
      </c>
      <c r="AL27" s="118" cm="1">
        <f t="array" ref="AL27">[1]!SENTRUM_USD_CIF_NETTO_RUS(X27/1000,AK27*1.15,85,18)</f>
        <v>12.51</v>
      </c>
      <c r="AM27" s="121">
        <f t="shared" si="5"/>
        <v>2.9896083133493203</v>
      </c>
      <c r="AN27" s="127"/>
    </row>
    <row r="28" spans="1:40" customFormat="1">
      <c r="A28" s="45">
        <v>18</v>
      </c>
      <c r="B28" s="83"/>
      <c r="C28" s="46">
        <f t="shared" si="0"/>
        <v>9785171879082</v>
      </c>
      <c r="D28" s="47" t="s">
        <v>30</v>
      </c>
      <c r="E28" s="48" t="s">
        <v>1423</v>
      </c>
      <c r="F28" s="49" t="s">
        <v>6</v>
      </c>
      <c r="G28" s="50">
        <v>608</v>
      </c>
      <c r="H28" s="47" t="s">
        <v>1555</v>
      </c>
      <c r="I28" s="123" t="s">
        <v>1556</v>
      </c>
      <c r="J28" s="47" t="s">
        <v>1557</v>
      </c>
      <c r="K28" s="51">
        <v>2026</v>
      </c>
      <c r="L28" s="47" t="s">
        <v>24</v>
      </c>
      <c r="M28" s="47" t="s">
        <v>1558</v>
      </c>
      <c r="N28" s="47" t="s">
        <v>1559</v>
      </c>
      <c r="O28" s="47" t="s">
        <v>1560</v>
      </c>
      <c r="P28" s="47" t="s">
        <v>1561</v>
      </c>
      <c r="Q28" s="81">
        <f t="shared" ref="Q28" si="21">ROUND(W28*(100%-Discount),1)</f>
        <v>47.9</v>
      </c>
      <c r="R28" s="1"/>
      <c r="S28" s="74" t="str">
        <f t="shared" si="2"/>
        <v/>
      </c>
      <c r="T28" s="52" t="str">
        <f t="shared" si="3"/>
        <v>Image</v>
      </c>
      <c r="U28" s="103">
        <v>9785171879082</v>
      </c>
      <c r="V28" s="112" t="s">
        <v>1562</v>
      </c>
      <c r="W28" s="105" cm="1">
        <f t="array" ref="W28">[1]!SENTRUM_USD_PRICE_RUS_2024(AL28,2.95)</f>
        <v>47.9</v>
      </c>
      <c r="X28" s="103">
        <v>437</v>
      </c>
      <c r="Y28" s="106" t="s">
        <v>1431</v>
      </c>
      <c r="Z28" s="77" t="s">
        <v>44</v>
      </c>
      <c r="AA28" s="104" t="s">
        <v>1432</v>
      </c>
      <c r="AB28" s="104" t="s">
        <v>1433</v>
      </c>
      <c r="AC28" s="104" t="s">
        <v>1434</v>
      </c>
      <c r="AD28" s="104" t="s">
        <v>37</v>
      </c>
      <c r="AE28" s="104" t="s">
        <v>37</v>
      </c>
      <c r="AF28" s="104"/>
      <c r="AG28" s="104"/>
      <c r="AH28" t="s">
        <v>939</v>
      </c>
      <c r="AI28" t="s">
        <v>174</v>
      </c>
      <c r="AJ28" t="s">
        <v>1435</v>
      </c>
      <c r="AK28" s="121">
        <v>395.52</v>
      </c>
      <c r="AL28" s="118" cm="1">
        <f t="array" ref="AL28">[1]!SENTRUM_USD_CIF_NETTO_RUS(X28/1000,AK28*1.15,85,18)</f>
        <v>16.079999999999998</v>
      </c>
      <c r="AM28" s="121">
        <f t="shared" si="5"/>
        <v>2.9788557213930349</v>
      </c>
      <c r="AN28" s="127"/>
    </row>
    <row r="29" spans="1:40" customFormat="1">
      <c r="A29" s="45">
        <v>19</v>
      </c>
      <c r="B29" s="83"/>
      <c r="C29" s="46">
        <f t="shared" si="0"/>
        <v>9785171839390</v>
      </c>
      <c r="D29" s="47" t="s">
        <v>30</v>
      </c>
      <c r="E29" s="48" t="s">
        <v>1423</v>
      </c>
      <c r="F29" s="49" t="s">
        <v>6</v>
      </c>
      <c r="G29" s="50">
        <v>768</v>
      </c>
      <c r="H29" s="47" t="s">
        <v>1555</v>
      </c>
      <c r="I29" s="123" t="s">
        <v>1563</v>
      </c>
      <c r="J29" s="47" t="s">
        <v>1564</v>
      </c>
      <c r="K29" s="51">
        <v>2026</v>
      </c>
      <c r="L29" s="47" t="s">
        <v>24</v>
      </c>
      <c r="M29" s="47" t="s">
        <v>1565</v>
      </c>
      <c r="N29" s="47" t="s">
        <v>1559</v>
      </c>
      <c r="O29" s="47" t="s">
        <v>1566</v>
      </c>
      <c r="P29" s="47" t="s">
        <v>1567</v>
      </c>
      <c r="Q29" s="81">
        <f t="shared" ref="Q29" si="22">ROUND(W29*(100%-Discount),1)</f>
        <v>65.3</v>
      </c>
      <c r="R29" s="1"/>
      <c r="S29" s="74" t="str">
        <f t="shared" si="2"/>
        <v/>
      </c>
      <c r="T29" s="52" t="str">
        <f t="shared" si="3"/>
        <v>Image</v>
      </c>
      <c r="U29" s="103">
        <v>9785171839390</v>
      </c>
      <c r="V29" s="112" t="s">
        <v>1568</v>
      </c>
      <c r="W29" s="125" cm="1">
        <f t="array" ref="W29">[1]!SENTRUM_USD_PRICE_RUS_2024(AL29,2.5)</f>
        <v>65.3</v>
      </c>
      <c r="X29" s="103">
        <v>701</v>
      </c>
      <c r="Y29" s="106" t="s">
        <v>1431</v>
      </c>
      <c r="Z29" s="77" t="s">
        <v>44</v>
      </c>
      <c r="AA29" s="104" t="s">
        <v>1432</v>
      </c>
      <c r="AB29" s="104" t="s">
        <v>1433</v>
      </c>
      <c r="AC29" s="104" t="s">
        <v>1434</v>
      </c>
      <c r="AD29" s="104" t="s">
        <v>37</v>
      </c>
      <c r="AE29" s="104" t="s">
        <v>37</v>
      </c>
      <c r="AF29" s="104"/>
      <c r="AG29" s="104"/>
      <c r="AH29" t="s">
        <v>939</v>
      </c>
      <c r="AI29" t="s">
        <v>174</v>
      </c>
      <c r="AJ29" t="s">
        <v>1435</v>
      </c>
      <c r="AK29" s="121">
        <v>641.28</v>
      </c>
      <c r="AL29" s="118" cm="1">
        <f t="array" ref="AL29">[1]!SENTRUM_USD_CIF_NETTO_RUS(X29/1000,AK29*1.15,85,18)</f>
        <v>25.91</v>
      </c>
      <c r="AM29" s="130">
        <f t="shared" si="5"/>
        <v>2.5202624469316866</v>
      </c>
      <c r="AN29" s="127"/>
    </row>
    <row r="30" spans="1:40" customFormat="1">
      <c r="A30" s="45">
        <v>20</v>
      </c>
      <c r="B30" s="83"/>
      <c r="C30" s="46">
        <f t="shared" si="0"/>
        <v>9785171868147</v>
      </c>
      <c r="D30" s="47" t="s">
        <v>30</v>
      </c>
      <c r="E30" s="48" t="s">
        <v>1423</v>
      </c>
      <c r="F30" s="49" t="s">
        <v>6</v>
      </c>
      <c r="G30" s="50">
        <v>320</v>
      </c>
      <c r="H30" s="47" t="s">
        <v>1569</v>
      </c>
      <c r="I30" s="123" t="s">
        <v>1570</v>
      </c>
      <c r="J30" s="47" t="s">
        <v>1571</v>
      </c>
      <c r="K30" s="51">
        <v>2026</v>
      </c>
      <c r="L30" s="47" t="s">
        <v>24</v>
      </c>
      <c r="M30" s="47" t="s">
        <v>1572</v>
      </c>
      <c r="N30" s="47" t="s">
        <v>1573</v>
      </c>
      <c r="O30" s="47" t="s">
        <v>1574</v>
      </c>
      <c r="P30" s="47" t="s">
        <v>1575</v>
      </c>
      <c r="Q30" s="81">
        <f t="shared" ref="Q30" si="23">ROUND(W30*(100%-Discount),1)</f>
        <v>41.5</v>
      </c>
      <c r="R30" s="1"/>
      <c r="S30" s="74" t="str">
        <f t="shared" si="2"/>
        <v/>
      </c>
      <c r="T30" s="52" t="str">
        <f t="shared" si="3"/>
        <v>Image</v>
      </c>
      <c r="U30" s="103">
        <v>9785171868147</v>
      </c>
      <c r="V30" s="112" t="s">
        <v>1576</v>
      </c>
      <c r="W30" s="105" cm="1">
        <f t="array" ref="W30">[1]!SENTRUM_USD_PRICE_RUS_2024(AL30,2.95)</f>
        <v>41.5</v>
      </c>
      <c r="X30" s="103">
        <v>333</v>
      </c>
      <c r="Y30" s="106" t="s">
        <v>1431</v>
      </c>
      <c r="Z30" s="77" t="s">
        <v>44</v>
      </c>
      <c r="AA30" s="104" t="s">
        <v>1432</v>
      </c>
      <c r="AB30" s="104" t="s">
        <v>1433</v>
      </c>
      <c r="AC30" s="104" t="s">
        <v>1434</v>
      </c>
      <c r="AD30" s="104" t="s">
        <v>37</v>
      </c>
      <c r="AE30" s="104" t="s">
        <v>37</v>
      </c>
      <c r="AF30" s="104"/>
      <c r="AG30" s="104"/>
      <c r="AH30" t="s">
        <v>939</v>
      </c>
      <c r="AI30" t="s">
        <v>174</v>
      </c>
      <c r="AJ30" t="s">
        <v>1435</v>
      </c>
      <c r="AK30" s="121">
        <v>395.52</v>
      </c>
      <c r="AL30" s="118" cm="1">
        <f t="array" ref="AL30">[1]!SENTRUM_USD_CIF_NETTO_RUS(X30/1000,AK30*1.15,85,18)</f>
        <v>13.9</v>
      </c>
      <c r="AM30" s="121">
        <f t="shared" si="5"/>
        <v>2.985611510791367</v>
      </c>
      <c r="AN30" s="127"/>
    </row>
    <row r="31" spans="1:40" customFormat="1">
      <c r="A31" s="45">
        <v>21</v>
      </c>
      <c r="B31" s="83"/>
      <c r="C31" s="46">
        <f t="shared" si="0"/>
        <v>9785171882334</v>
      </c>
      <c r="D31" s="47" t="s">
        <v>1577</v>
      </c>
      <c r="E31" s="48" t="s">
        <v>1423</v>
      </c>
      <c r="F31" s="49" t="s">
        <v>6</v>
      </c>
      <c r="G31" s="50">
        <v>704</v>
      </c>
      <c r="H31" s="47" t="s">
        <v>1578</v>
      </c>
      <c r="I31" s="123" t="s">
        <v>1579</v>
      </c>
      <c r="J31" s="47" t="s">
        <v>1580</v>
      </c>
      <c r="K31" s="51">
        <v>2026</v>
      </c>
      <c r="L31" s="47" t="s">
        <v>24</v>
      </c>
      <c r="M31" s="47" t="s">
        <v>1565</v>
      </c>
      <c r="N31" s="47" t="s">
        <v>1581</v>
      </c>
      <c r="O31" s="47" t="s">
        <v>1582</v>
      </c>
      <c r="P31" s="47" t="s">
        <v>1583</v>
      </c>
      <c r="Q31" s="81">
        <f t="shared" ref="Q31" si="24">ROUND(W31*(100%-Discount),1)</f>
        <v>67.400000000000006</v>
      </c>
      <c r="R31" s="1"/>
      <c r="S31" s="74" t="str">
        <f t="shared" si="2"/>
        <v/>
      </c>
      <c r="T31" s="52" t="str">
        <f t="shared" si="3"/>
        <v>Image</v>
      </c>
      <c r="U31" s="103">
        <v>9785171882334</v>
      </c>
      <c r="V31" s="112" t="s">
        <v>1584</v>
      </c>
      <c r="W31" s="105" cm="1">
        <f t="array" ref="W31">[1]!SENTRUM_USD_PRICE_RUS_2024(AL31,2.95)</f>
        <v>67.400000000000006</v>
      </c>
      <c r="X31" s="103">
        <v>637</v>
      </c>
      <c r="Y31" s="106" t="s">
        <v>1431</v>
      </c>
      <c r="Z31" s="77" t="s">
        <v>44</v>
      </c>
      <c r="AA31" s="104" t="s">
        <v>1432</v>
      </c>
      <c r="AB31" s="104" t="s">
        <v>1433</v>
      </c>
      <c r="AC31" s="104" t="s">
        <v>1434</v>
      </c>
      <c r="AD31" s="104" t="s">
        <v>37</v>
      </c>
      <c r="AE31" s="104" t="s">
        <v>37</v>
      </c>
      <c r="AF31" s="104"/>
      <c r="AG31" s="104"/>
      <c r="AH31" t="s">
        <v>939</v>
      </c>
      <c r="AI31" t="s">
        <v>174</v>
      </c>
      <c r="AJ31" t="s">
        <v>1435</v>
      </c>
      <c r="AK31" s="121">
        <v>533.76</v>
      </c>
      <c r="AL31" s="118" cm="1">
        <f t="array" ref="AL31">[1]!SENTRUM_USD_CIF_NETTO_RUS(X31/1000,AK31*1.15,85,18)</f>
        <v>22.69</v>
      </c>
      <c r="AM31" s="121">
        <f t="shared" si="5"/>
        <v>2.970471573380344</v>
      </c>
      <c r="AN31" s="127"/>
    </row>
    <row r="32" spans="1:40" customFormat="1">
      <c r="A32" s="45">
        <v>22</v>
      </c>
      <c r="B32" s="83"/>
      <c r="C32" s="46">
        <f t="shared" si="0"/>
        <v>9785002694907</v>
      </c>
      <c r="D32" s="47" t="s">
        <v>30</v>
      </c>
      <c r="E32" s="48" t="s">
        <v>1423</v>
      </c>
      <c r="F32" s="49" t="s">
        <v>6</v>
      </c>
      <c r="G32" s="50">
        <v>224</v>
      </c>
      <c r="H32" s="47" t="s">
        <v>1585</v>
      </c>
      <c r="I32" s="123" t="s">
        <v>1586</v>
      </c>
      <c r="J32" s="47" t="s">
        <v>1587</v>
      </c>
      <c r="K32" s="51">
        <v>2026</v>
      </c>
      <c r="L32" s="47" t="s">
        <v>943</v>
      </c>
      <c r="M32" s="47" t="s">
        <v>1588</v>
      </c>
      <c r="N32" s="47" t="s">
        <v>1589</v>
      </c>
      <c r="O32" s="47" t="s">
        <v>1590</v>
      </c>
      <c r="P32" s="47" t="s">
        <v>1591</v>
      </c>
      <c r="Q32" s="81">
        <f t="shared" ref="Q32" si="25">ROUND(W32*(100%-Discount),1)</f>
        <v>55.5</v>
      </c>
      <c r="R32" s="1"/>
      <c r="S32" s="74" t="str">
        <f t="shared" si="2"/>
        <v/>
      </c>
      <c r="T32" s="52" t="str">
        <f t="shared" si="3"/>
        <v>Image</v>
      </c>
      <c r="U32" s="103">
        <v>9785002694907</v>
      </c>
      <c r="V32" s="112" t="s">
        <v>1592</v>
      </c>
      <c r="W32" s="105" cm="1">
        <f t="array" ref="W32">[1]!SENTRUM_USD_PRICE_RUS_2024(AL32,2.95)</f>
        <v>55.5</v>
      </c>
      <c r="X32" s="103">
        <v>341</v>
      </c>
      <c r="Y32" s="106" t="s">
        <v>1431</v>
      </c>
      <c r="Z32" s="77" t="s">
        <v>44</v>
      </c>
      <c r="AA32" s="104" t="s">
        <v>1432</v>
      </c>
      <c r="AB32" s="104" t="s">
        <v>1433</v>
      </c>
      <c r="AC32" s="104" t="s">
        <v>1434</v>
      </c>
      <c r="AD32" s="104" t="s">
        <v>37</v>
      </c>
      <c r="AE32" s="104" t="s">
        <v>37</v>
      </c>
      <c r="AF32" s="104"/>
      <c r="AG32" s="104"/>
      <c r="AH32" t="s">
        <v>939</v>
      </c>
      <c r="AI32" t="s">
        <v>174</v>
      </c>
      <c r="AJ32" t="s">
        <v>1435</v>
      </c>
      <c r="AK32" s="121">
        <v>657.36</v>
      </c>
      <c r="AL32" s="118" cm="1">
        <f t="array" ref="AL32">[1]!SENTRUM_USD_CIF_NETTO_RUS(X32/1000,AK32*1.15,85,18)</f>
        <v>18.64</v>
      </c>
      <c r="AM32" s="121">
        <f t="shared" si="5"/>
        <v>2.9774678111587982</v>
      </c>
      <c r="AN32" s="127"/>
    </row>
    <row r="33" spans="1:40" customFormat="1">
      <c r="A33" s="45">
        <v>23</v>
      </c>
      <c r="B33" s="83"/>
      <c r="C33" s="46">
        <f t="shared" si="0"/>
        <v>9785389333208</v>
      </c>
      <c r="D33" s="47" t="s">
        <v>30</v>
      </c>
      <c r="E33" s="48" t="s">
        <v>1423</v>
      </c>
      <c r="F33" s="49" t="s">
        <v>6</v>
      </c>
      <c r="G33" s="50">
        <v>400</v>
      </c>
      <c r="H33" s="47" t="s">
        <v>1593</v>
      </c>
      <c r="I33" s="123" t="s">
        <v>1594</v>
      </c>
      <c r="J33" s="47" t="s">
        <v>1595</v>
      </c>
      <c r="K33" s="51">
        <v>2026</v>
      </c>
      <c r="L33" s="47" t="s">
        <v>216</v>
      </c>
      <c r="M33" s="47" t="s">
        <v>1596</v>
      </c>
      <c r="N33" s="47" t="s">
        <v>1597</v>
      </c>
      <c r="O33" s="47" t="s">
        <v>1598</v>
      </c>
      <c r="P33" s="47" t="s">
        <v>1599</v>
      </c>
      <c r="Q33" s="81">
        <f t="shared" ref="Q33" si="26">ROUND(W33*(100%-Discount),1)</f>
        <v>49.1</v>
      </c>
      <c r="R33" s="1"/>
      <c r="S33" s="74" t="str">
        <f t="shared" si="2"/>
        <v/>
      </c>
      <c r="T33" s="52" t="str">
        <f t="shared" si="3"/>
        <v>Image</v>
      </c>
      <c r="U33" s="103">
        <v>9785389333208</v>
      </c>
      <c r="V33" s="112" t="s">
        <v>1600</v>
      </c>
      <c r="W33" s="105" cm="1">
        <f t="array" ref="W33">[1]!SENTRUM_USD_PRICE_RUS_2024(AL33,2.95)</f>
        <v>49.1</v>
      </c>
      <c r="X33" s="103">
        <v>401</v>
      </c>
      <c r="Y33" s="106" t="s">
        <v>1431</v>
      </c>
      <c r="Z33" s="77" t="s">
        <v>44</v>
      </c>
      <c r="AA33" s="104" t="s">
        <v>1432</v>
      </c>
      <c r="AB33" s="104" t="s">
        <v>1433</v>
      </c>
      <c r="AC33" s="104" t="s">
        <v>1434</v>
      </c>
      <c r="AD33" s="104" t="s">
        <v>37</v>
      </c>
      <c r="AE33" s="104" t="s">
        <v>37</v>
      </c>
      <c r="AF33" s="104"/>
      <c r="AG33" s="104"/>
      <c r="AH33" t="s">
        <v>939</v>
      </c>
      <c r="AI33" t="s">
        <v>174</v>
      </c>
      <c r="AJ33" t="s">
        <v>1435</v>
      </c>
      <c r="AK33" s="121">
        <v>462</v>
      </c>
      <c r="AL33" s="118" cm="1">
        <f t="array" ref="AL33">[1]!SENTRUM_USD_CIF_NETTO_RUS(X33/1000,AK33*1.15,85,18)</f>
        <v>16.48</v>
      </c>
      <c r="AM33" s="121">
        <f t="shared" si="5"/>
        <v>2.979368932038835</v>
      </c>
      <c r="AN33" s="127"/>
    </row>
    <row r="34" spans="1:40" customFormat="1">
      <c r="A34" s="45">
        <v>24</v>
      </c>
      <c r="B34" s="83" t="s">
        <v>2712</v>
      </c>
      <c r="C34" s="46">
        <f t="shared" si="0"/>
        <v>9785389331877</v>
      </c>
      <c r="D34" s="47" t="s">
        <v>30</v>
      </c>
      <c r="E34" s="48" t="s">
        <v>1423</v>
      </c>
      <c r="F34" s="49" t="s">
        <v>6</v>
      </c>
      <c r="G34" s="50">
        <v>416</v>
      </c>
      <c r="H34" s="47" t="s">
        <v>1601</v>
      </c>
      <c r="I34" s="123" t="s">
        <v>1602</v>
      </c>
      <c r="J34" s="47" t="s">
        <v>1603</v>
      </c>
      <c r="K34" s="51">
        <v>2026</v>
      </c>
      <c r="L34" s="47" t="s">
        <v>216</v>
      </c>
      <c r="M34" s="47" t="s">
        <v>1518</v>
      </c>
      <c r="N34" s="47" t="s">
        <v>1604</v>
      </c>
      <c r="O34" s="47" t="s">
        <v>1605</v>
      </c>
      <c r="P34" s="47" t="s">
        <v>1606</v>
      </c>
      <c r="Q34" s="81">
        <f t="shared" ref="Q34" si="27">ROUND(W34*(100%-Discount),1)</f>
        <v>46.4</v>
      </c>
      <c r="R34" s="1"/>
      <c r="S34" s="74" t="str">
        <f t="shared" si="2"/>
        <v/>
      </c>
      <c r="T34" s="52" t="str">
        <f t="shared" si="3"/>
        <v>Image</v>
      </c>
      <c r="U34" s="103">
        <v>9785389331877</v>
      </c>
      <c r="V34" s="112" t="s">
        <v>1607</v>
      </c>
      <c r="W34" s="105" cm="1">
        <f t="array" ref="W34">[1]!SENTRUM_USD_PRICE_RUS_2024(AL34,2.95)</f>
        <v>46.4</v>
      </c>
      <c r="X34" s="103">
        <v>392</v>
      </c>
      <c r="Y34" s="106" t="s">
        <v>1431</v>
      </c>
      <c r="Z34" s="77" t="s">
        <v>44</v>
      </c>
      <c r="AA34" s="104" t="s">
        <v>1432</v>
      </c>
      <c r="AB34" s="104" t="s">
        <v>1433</v>
      </c>
      <c r="AC34" s="104" t="s">
        <v>1434</v>
      </c>
      <c r="AD34" s="104" t="s">
        <v>37</v>
      </c>
      <c r="AE34" s="104" t="s">
        <v>37</v>
      </c>
      <c r="AF34" s="104"/>
      <c r="AG34" s="104"/>
      <c r="AH34" t="s">
        <v>939</v>
      </c>
      <c r="AI34" t="s">
        <v>174</v>
      </c>
      <c r="AJ34" t="s">
        <v>1435</v>
      </c>
      <c r="AK34" s="121">
        <v>419.96</v>
      </c>
      <c r="AL34" s="118" cm="1">
        <f t="array" ref="AL34">[1]!SENTRUM_USD_CIF_NETTO_RUS(X34/1000,AK34*1.15,85,18)</f>
        <v>15.56</v>
      </c>
      <c r="AM34" s="121">
        <f t="shared" si="5"/>
        <v>2.9820051413881745</v>
      </c>
      <c r="AN34" s="127"/>
    </row>
    <row r="35" spans="1:40" customFormat="1">
      <c r="A35" s="45">
        <v>25</v>
      </c>
      <c r="B35" s="83" t="s">
        <v>2712</v>
      </c>
      <c r="C35" s="46">
        <f t="shared" si="0"/>
        <v>9785389331884</v>
      </c>
      <c r="D35" s="47" t="s">
        <v>30</v>
      </c>
      <c r="E35" s="48" t="s">
        <v>1423</v>
      </c>
      <c r="F35" s="49" t="s">
        <v>6</v>
      </c>
      <c r="G35" s="50">
        <v>192</v>
      </c>
      <c r="H35" s="47" t="s">
        <v>1601</v>
      </c>
      <c r="I35" s="123" t="s">
        <v>1608</v>
      </c>
      <c r="J35" s="47" t="s">
        <v>1609</v>
      </c>
      <c r="K35" s="51">
        <v>2026</v>
      </c>
      <c r="L35" s="47" t="s">
        <v>216</v>
      </c>
      <c r="M35" s="47" t="s">
        <v>1518</v>
      </c>
      <c r="N35" s="47" t="s">
        <v>1604</v>
      </c>
      <c r="O35" s="47" t="s">
        <v>1610</v>
      </c>
      <c r="P35" s="47" t="s">
        <v>1611</v>
      </c>
      <c r="Q35" s="81">
        <f t="shared" ref="Q35" si="28">ROUND(W35*(100%-Discount),1)</f>
        <v>37.1</v>
      </c>
      <c r="R35" s="1"/>
      <c r="S35" s="74" t="str">
        <f t="shared" si="2"/>
        <v/>
      </c>
      <c r="T35" s="52" t="str">
        <f t="shared" si="3"/>
        <v>Image</v>
      </c>
      <c r="U35" s="103">
        <v>9785389331884</v>
      </c>
      <c r="V35" s="112" t="s">
        <v>1612</v>
      </c>
      <c r="W35" s="105" cm="1">
        <f t="array" ref="W35">[1]!SENTRUM_USD_PRICE_RUS_2024(AL35,2.95)</f>
        <v>37.1</v>
      </c>
      <c r="X35" s="103">
        <v>241</v>
      </c>
      <c r="Y35" s="106" t="s">
        <v>1431</v>
      </c>
      <c r="Z35" s="77" t="s">
        <v>44</v>
      </c>
      <c r="AA35" s="104" t="s">
        <v>1432</v>
      </c>
      <c r="AB35" s="104" t="s">
        <v>1433</v>
      </c>
      <c r="AC35" s="104" t="s">
        <v>1434</v>
      </c>
      <c r="AD35" s="104" t="s">
        <v>37</v>
      </c>
      <c r="AE35" s="104" t="s">
        <v>37</v>
      </c>
      <c r="AF35" s="104"/>
      <c r="AG35" s="104"/>
      <c r="AH35" t="s">
        <v>939</v>
      </c>
      <c r="AI35" t="s">
        <v>174</v>
      </c>
      <c r="AJ35" t="s">
        <v>1435</v>
      </c>
      <c r="AK35" s="121">
        <v>419.96</v>
      </c>
      <c r="AL35" s="118" cm="1">
        <f t="array" ref="AL35">[1]!SENTRUM_USD_CIF_NETTO_RUS(X35/1000,AK35*1.15,85,18)</f>
        <v>12.39</v>
      </c>
      <c r="AM35" s="121">
        <f t="shared" si="5"/>
        <v>2.9943502824858759</v>
      </c>
      <c r="AN35" s="127"/>
    </row>
    <row r="36" spans="1:40" customFormat="1">
      <c r="A36" s="45">
        <v>26</v>
      </c>
      <c r="B36" s="83"/>
      <c r="C36" s="46">
        <f t="shared" si="0"/>
        <v>9785171856946</v>
      </c>
      <c r="D36" s="47" t="s">
        <v>30</v>
      </c>
      <c r="E36" s="48" t="s">
        <v>1423</v>
      </c>
      <c r="F36" s="49" t="s">
        <v>6</v>
      </c>
      <c r="G36" s="50">
        <v>416</v>
      </c>
      <c r="H36" s="47" t="s">
        <v>1613</v>
      </c>
      <c r="I36" s="123" t="s">
        <v>1614</v>
      </c>
      <c r="J36" s="47" t="s">
        <v>1615</v>
      </c>
      <c r="K36" s="51">
        <v>2026</v>
      </c>
      <c r="L36" s="47" t="s">
        <v>24</v>
      </c>
      <c r="M36" s="47" t="s">
        <v>1616</v>
      </c>
      <c r="N36" s="47" t="s">
        <v>1617</v>
      </c>
      <c r="O36" s="47" t="s">
        <v>1618</v>
      </c>
      <c r="P36" s="47" t="s">
        <v>1619</v>
      </c>
      <c r="Q36" s="81">
        <f t="shared" ref="Q36" si="29">ROUND(W36*(100%-Discount),1)</f>
        <v>37.200000000000003</v>
      </c>
      <c r="R36" s="1"/>
      <c r="S36" s="74" t="str">
        <f t="shared" si="2"/>
        <v/>
      </c>
      <c r="T36" s="52" t="str">
        <f t="shared" si="3"/>
        <v>Image</v>
      </c>
      <c r="U36" s="103">
        <v>9785171856946</v>
      </c>
      <c r="V36" s="112" t="s">
        <v>1620</v>
      </c>
      <c r="W36" s="105" cm="1">
        <f t="array" ref="W36">[1]!SENTRUM_USD_PRICE_RUS_2024(AL36,2.95)</f>
        <v>37.200000000000003</v>
      </c>
      <c r="X36" s="103">
        <v>331</v>
      </c>
      <c r="Y36" s="106" t="s">
        <v>1431</v>
      </c>
      <c r="Z36" s="77" t="s">
        <v>44</v>
      </c>
      <c r="AA36" s="104" t="s">
        <v>1432</v>
      </c>
      <c r="AB36" s="104" t="s">
        <v>1433</v>
      </c>
      <c r="AC36" s="104" t="s">
        <v>1434</v>
      </c>
      <c r="AD36" s="104" t="s">
        <v>37</v>
      </c>
      <c r="AE36" s="104" t="s">
        <v>37</v>
      </c>
      <c r="AF36" s="104"/>
      <c r="AG36" s="104"/>
      <c r="AH36" t="s">
        <v>939</v>
      </c>
      <c r="AI36" t="s">
        <v>174</v>
      </c>
      <c r="AJ36" t="s">
        <v>1435</v>
      </c>
      <c r="AK36" s="121">
        <v>314.88</v>
      </c>
      <c r="AL36" s="118" cm="1">
        <f t="array" ref="AL36">[1]!SENTRUM_USD_CIF_NETTO_RUS(X36/1000,AK36*1.15,85,18)</f>
        <v>12.45</v>
      </c>
      <c r="AM36" s="121">
        <f t="shared" si="5"/>
        <v>2.987951807228916</v>
      </c>
      <c r="AN36" s="127"/>
    </row>
    <row r="37" spans="1:40" customFormat="1">
      <c r="A37" s="45">
        <v>27</v>
      </c>
      <c r="B37" s="83"/>
      <c r="C37" s="46">
        <f t="shared" si="0"/>
        <v>9785389261969</v>
      </c>
      <c r="D37" s="47" t="s">
        <v>30</v>
      </c>
      <c r="E37" s="48" t="s">
        <v>1423</v>
      </c>
      <c r="F37" s="49" t="s">
        <v>6</v>
      </c>
      <c r="G37" s="50">
        <v>400</v>
      </c>
      <c r="H37" s="47" t="s">
        <v>1621</v>
      </c>
      <c r="I37" s="123" t="s">
        <v>1622</v>
      </c>
      <c r="J37" s="47" t="s">
        <v>1623</v>
      </c>
      <c r="K37" s="51">
        <v>2026</v>
      </c>
      <c r="L37" s="47" t="s">
        <v>216</v>
      </c>
      <c r="M37" s="47" t="s">
        <v>1497</v>
      </c>
      <c r="N37" s="47" t="s">
        <v>1624</v>
      </c>
      <c r="O37" s="47" t="s">
        <v>1625</v>
      </c>
      <c r="P37" s="47" t="s">
        <v>1626</v>
      </c>
      <c r="Q37" s="81">
        <f t="shared" ref="Q37" si="30">ROUND(W37*(100%-Discount),1)</f>
        <v>60.1</v>
      </c>
      <c r="R37" s="1"/>
      <c r="S37" s="74" t="str">
        <f t="shared" si="2"/>
        <v/>
      </c>
      <c r="T37" s="52" t="str">
        <f t="shared" si="3"/>
        <v>Image</v>
      </c>
      <c r="U37" s="103">
        <v>9785389261969</v>
      </c>
      <c r="V37" s="112" t="s">
        <v>1627</v>
      </c>
      <c r="W37" s="105" cm="1">
        <f t="array" ref="W37">[1]!SENTRUM_USD_PRICE_RUS_2024(AL37,2.95)</f>
        <v>60.1</v>
      </c>
      <c r="X37" s="103">
        <v>530</v>
      </c>
      <c r="Y37" s="106" t="s">
        <v>1431</v>
      </c>
      <c r="Z37" s="77" t="s">
        <v>44</v>
      </c>
      <c r="AA37" s="104" t="s">
        <v>1432</v>
      </c>
      <c r="AB37" s="104" t="s">
        <v>1433</v>
      </c>
      <c r="AC37" s="104" t="s">
        <v>1434</v>
      </c>
      <c r="AD37" s="104" t="s">
        <v>37</v>
      </c>
      <c r="AE37" s="104" t="s">
        <v>37</v>
      </c>
      <c r="AF37" s="104"/>
      <c r="AG37" s="104"/>
      <c r="AH37" t="s">
        <v>939</v>
      </c>
      <c r="AI37" t="s">
        <v>174</v>
      </c>
      <c r="AJ37" t="s">
        <v>1435</v>
      </c>
      <c r="AK37" s="121">
        <v>520.76</v>
      </c>
      <c r="AL37" s="118" cm="1">
        <f t="array" ref="AL37">[1]!SENTRUM_USD_CIF_NETTO_RUS(X37/1000,AK37*1.15,85,18)</f>
        <v>20.22</v>
      </c>
      <c r="AM37" s="121">
        <f t="shared" si="5"/>
        <v>2.9723046488625124</v>
      </c>
      <c r="AN37" s="127"/>
    </row>
    <row r="38" spans="1:40" customFormat="1">
      <c r="A38" s="45">
        <v>28</v>
      </c>
      <c r="B38" s="83"/>
      <c r="C38" s="46">
        <f t="shared" si="0"/>
        <v>9785002810062</v>
      </c>
      <c r="D38" s="47" t="s">
        <v>30</v>
      </c>
      <c r="E38" s="48" t="s">
        <v>1423</v>
      </c>
      <c r="F38" s="49" t="s">
        <v>6</v>
      </c>
      <c r="G38" s="50">
        <v>320</v>
      </c>
      <c r="H38" s="47" t="s">
        <v>1628</v>
      </c>
      <c r="I38" s="123" t="s">
        <v>1629</v>
      </c>
      <c r="J38" s="47" t="s">
        <v>1630</v>
      </c>
      <c r="K38" s="51">
        <v>2026</v>
      </c>
      <c r="L38" s="47" t="s">
        <v>660</v>
      </c>
      <c r="M38" s="47" t="s">
        <v>1631</v>
      </c>
      <c r="N38" s="47" t="s">
        <v>1632</v>
      </c>
      <c r="O38" s="47" t="s">
        <v>1633</v>
      </c>
      <c r="P38" s="47" t="s">
        <v>1634</v>
      </c>
      <c r="Q38" s="81">
        <f t="shared" ref="Q38" si="31">ROUND(W38*(100%-Discount),1)</f>
        <v>45.1</v>
      </c>
      <c r="R38" s="1"/>
      <c r="S38" s="74" t="str">
        <f t="shared" si="2"/>
        <v/>
      </c>
      <c r="T38" s="52" t="str">
        <f t="shared" si="3"/>
        <v>Image</v>
      </c>
      <c r="U38" s="103">
        <v>9785002810062</v>
      </c>
      <c r="V38" s="112" t="s">
        <v>1635</v>
      </c>
      <c r="W38" s="105" cm="1">
        <f t="array" ref="W38">[1]!SENTRUM_USD_PRICE_RUS_2024(AL38,2.95)</f>
        <v>45.1</v>
      </c>
      <c r="X38" s="103">
        <v>327</v>
      </c>
      <c r="Y38" s="106" t="s">
        <v>1431</v>
      </c>
      <c r="Z38" s="77" t="s">
        <v>44</v>
      </c>
      <c r="AA38" s="104" t="s">
        <v>1432</v>
      </c>
      <c r="AB38" s="104" t="s">
        <v>1433</v>
      </c>
      <c r="AC38" s="104" t="s">
        <v>1434</v>
      </c>
      <c r="AD38" s="104" t="s">
        <v>37</v>
      </c>
      <c r="AE38" s="104" t="s">
        <v>37</v>
      </c>
      <c r="AF38" s="104"/>
      <c r="AG38" s="104"/>
      <c r="AH38" t="s">
        <v>939</v>
      </c>
      <c r="AI38" t="s">
        <v>174</v>
      </c>
      <c r="AJ38" t="s">
        <v>1435</v>
      </c>
      <c r="AK38" s="121">
        <v>471.9</v>
      </c>
      <c r="AL38" s="118" cm="1">
        <f t="array" ref="AL38">[1]!SENTRUM_USD_CIF_NETTO_RUS(X38/1000,AK38*1.15,85,18)</f>
        <v>15.11</v>
      </c>
      <c r="AM38" s="121">
        <f t="shared" si="5"/>
        <v>2.9847782925215092</v>
      </c>
      <c r="AN38" s="127"/>
    </row>
    <row r="39" spans="1:40" customFormat="1">
      <c r="A39" s="45">
        <v>29</v>
      </c>
      <c r="B39" s="83" t="s">
        <v>2712</v>
      </c>
      <c r="C39" s="46">
        <f t="shared" si="0"/>
        <v>9785389295650</v>
      </c>
      <c r="D39" s="47" t="s">
        <v>30</v>
      </c>
      <c r="E39" s="48" t="s">
        <v>1423</v>
      </c>
      <c r="F39" s="49" t="s">
        <v>6</v>
      </c>
      <c r="G39" s="50">
        <v>544</v>
      </c>
      <c r="H39" s="47" t="s">
        <v>1636</v>
      </c>
      <c r="I39" s="123" t="s">
        <v>1637</v>
      </c>
      <c r="J39" s="47" t="s">
        <v>1638</v>
      </c>
      <c r="K39" s="51">
        <v>2026</v>
      </c>
      <c r="L39" s="47" t="s">
        <v>1526</v>
      </c>
      <c r="M39" s="47" t="s">
        <v>1639</v>
      </c>
      <c r="N39" s="47" t="s">
        <v>1640</v>
      </c>
      <c r="O39" s="47" t="s">
        <v>1641</v>
      </c>
      <c r="P39" s="47" t="s">
        <v>1642</v>
      </c>
      <c r="Q39" s="81">
        <f t="shared" ref="Q39" si="32">ROUND(W39*(100%-Discount),1)</f>
        <v>65.5</v>
      </c>
      <c r="R39" s="1"/>
      <c r="S39" s="74" t="str">
        <f t="shared" si="2"/>
        <v/>
      </c>
      <c r="T39" s="52" t="str">
        <f t="shared" si="3"/>
        <v>Image</v>
      </c>
      <c r="U39" s="103">
        <v>9785389295650</v>
      </c>
      <c r="V39" s="112" t="s">
        <v>1643</v>
      </c>
      <c r="W39" s="105" cm="1">
        <f t="array" ref="W39">[1]!SENTRUM_USD_PRICE_RUS_2024(AL39,2.95)</f>
        <v>65.5</v>
      </c>
      <c r="X39" s="103">
        <v>565</v>
      </c>
      <c r="Y39" s="106" t="s">
        <v>1431</v>
      </c>
      <c r="Z39" s="77" t="s">
        <v>44</v>
      </c>
      <c r="AA39" s="104" t="s">
        <v>1432</v>
      </c>
      <c r="AB39" s="104" t="s">
        <v>1433</v>
      </c>
      <c r="AC39" s="104" t="s">
        <v>1434</v>
      </c>
      <c r="AD39" s="104" t="s">
        <v>37</v>
      </c>
      <c r="AE39" s="104" t="s">
        <v>37</v>
      </c>
      <c r="AF39" s="104"/>
      <c r="AG39" s="104"/>
      <c r="AH39" t="s">
        <v>939</v>
      </c>
      <c r="AI39" t="s">
        <v>174</v>
      </c>
      <c r="AJ39" t="s">
        <v>1435</v>
      </c>
      <c r="AK39" s="121">
        <v>583.74</v>
      </c>
      <c r="AL39" s="118" cm="1">
        <f t="array" ref="AL39">[1]!SENTRUM_USD_CIF_NETTO_RUS(X39/1000,AK39*1.15,85,18)</f>
        <v>22.05</v>
      </c>
      <c r="AM39" s="121">
        <f t="shared" si="5"/>
        <v>2.9705215419501134</v>
      </c>
      <c r="AN39" s="127"/>
    </row>
    <row r="40" spans="1:40" customFormat="1">
      <c r="A40" s="45">
        <v>30</v>
      </c>
      <c r="B40" s="83"/>
      <c r="C40" s="46">
        <f t="shared" si="0"/>
        <v>9785171777548</v>
      </c>
      <c r="D40" s="47" t="s">
        <v>30</v>
      </c>
      <c r="E40" s="48" t="s">
        <v>1423</v>
      </c>
      <c r="F40" s="49" t="s">
        <v>6</v>
      </c>
      <c r="G40" s="50">
        <v>288</v>
      </c>
      <c r="H40" s="47" t="s">
        <v>1644</v>
      </c>
      <c r="I40" s="123" t="s">
        <v>1645</v>
      </c>
      <c r="J40" s="47" t="s">
        <v>1646</v>
      </c>
      <c r="K40" s="51">
        <v>2026</v>
      </c>
      <c r="L40" s="47" t="s">
        <v>24</v>
      </c>
      <c r="M40" s="47" t="s">
        <v>1489</v>
      </c>
      <c r="N40" s="47" t="s">
        <v>1647</v>
      </c>
      <c r="O40" s="47" t="s">
        <v>1648</v>
      </c>
      <c r="P40" s="47" t="s">
        <v>1649</v>
      </c>
      <c r="Q40" s="81">
        <f t="shared" ref="Q40" si="33">ROUND(W40*(100%-Discount),1)</f>
        <v>50.1</v>
      </c>
      <c r="R40" s="1"/>
      <c r="S40" s="74" t="str">
        <f t="shared" si="2"/>
        <v/>
      </c>
      <c r="T40" s="52" t="str">
        <f t="shared" si="3"/>
        <v>Image</v>
      </c>
      <c r="U40" s="103">
        <v>9785171777548</v>
      </c>
      <c r="V40" s="112" t="s">
        <v>1650</v>
      </c>
      <c r="W40" s="105" cm="1">
        <f t="array" ref="W40">[1]!SENTRUM_USD_PRICE_RUS_2024(AL40,2.95)</f>
        <v>50.1</v>
      </c>
      <c r="X40" s="103">
        <v>315</v>
      </c>
      <c r="Y40" s="106" t="s">
        <v>1431</v>
      </c>
      <c r="Z40" s="77" t="s">
        <v>44</v>
      </c>
      <c r="AA40" s="104" t="s">
        <v>1432</v>
      </c>
      <c r="AB40" s="104" t="s">
        <v>1433</v>
      </c>
      <c r="AC40" s="104" t="s">
        <v>1434</v>
      </c>
      <c r="AD40" s="104" t="s">
        <v>37</v>
      </c>
      <c r="AE40" s="104" t="s">
        <v>37</v>
      </c>
      <c r="AF40" s="104"/>
      <c r="AG40" s="104"/>
      <c r="AH40" t="s">
        <v>939</v>
      </c>
      <c r="AI40" t="s">
        <v>174</v>
      </c>
      <c r="AJ40" t="s">
        <v>1435</v>
      </c>
      <c r="AK40" s="121">
        <v>583.67999999999995</v>
      </c>
      <c r="AL40" s="118" cm="1">
        <f t="array" ref="AL40">[1]!SENTRUM_USD_CIF_NETTO_RUS(X40/1000,AK40*1.15,85,18)</f>
        <v>16.809999999999999</v>
      </c>
      <c r="AM40" s="121">
        <f t="shared" si="5"/>
        <v>2.9803688280785252</v>
      </c>
      <c r="AN40" s="127"/>
    </row>
    <row r="41" spans="1:40" customFormat="1">
      <c r="A41" s="45">
        <v>31</v>
      </c>
      <c r="B41" s="83"/>
      <c r="C41" s="46">
        <f t="shared" si="0"/>
        <v>9785389321403</v>
      </c>
      <c r="D41" s="47" t="s">
        <v>30</v>
      </c>
      <c r="E41" s="48" t="s">
        <v>1423</v>
      </c>
      <c r="F41" s="49" t="s">
        <v>6</v>
      </c>
      <c r="G41" s="50">
        <v>304</v>
      </c>
      <c r="H41" s="47" t="s">
        <v>1651</v>
      </c>
      <c r="I41" s="123" t="s">
        <v>1652</v>
      </c>
      <c r="J41" s="47" t="s">
        <v>1653</v>
      </c>
      <c r="K41" s="51">
        <v>2026</v>
      </c>
      <c r="L41" s="47" t="s">
        <v>216</v>
      </c>
      <c r="M41" s="47" t="s">
        <v>1654</v>
      </c>
      <c r="N41" s="47" t="s">
        <v>1655</v>
      </c>
      <c r="O41" s="47" t="s">
        <v>1656</v>
      </c>
      <c r="P41" s="47" t="s">
        <v>1657</v>
      </c>
      <c r="Q41" s="81">
        <f t="shared" ref="Q41" si="34">ROUND(W41*(100%-Discount),1)</f>
        <v>36</v>
      </c>
      <c r="R41" s="1"/>
      <c r="S41" s="74" t="str">
        <f t="shared" si="2"/>
        <v/>
      </c>
      <c r="T41" s="52" t="str">
        <f t="shared" si="3"/>
        <v>Image</v>
      </c>
      <c r="U41" s="103">
        <v>9785389321403</v>
      </c>
      <c r="V41" s="112" t="s">
        <v>1658</v>
      </c>
      <c r="W41" s="105" cm="1">
        <f t="array" ref="W41">[1]!SENTRUM_USD_PRICE_RUS_2024(AL41,2.95)</f>
        <v>36</v>
      </c>
      <c r="X41" s="103">
        <v>263</v>
      </c>
      <c r="Y41" s="106" t="s">
        <v>1431</v>
      </c>
      <c r="Z41" s="77" t="s">
        <v>44</v>
      </c>
      <c r="AA41" s="104" t="s">
        <v>1432</v>
      </c>
      <c r="AB41" s="104" t="s">
        <v>1433</v>
      </c>
      <c r="AC41" s="104" t="s">
        <v>1434</v>
      </c>
      <c r="AD41" s="104" t="s">
        <v>37</v>
      </c>
      <c r="AE41" s="104" t="s">
        <v>37</v>
      </c>
      <c r="AF41" s="104"/>
      <c r="AG41" s="104"/>
      <c r="AH41" t="s">
        <v>939</v>
      </c>
      <c r="AI41" t="s">
        <v>174</v>
      </c>
      <c r="AJ41" t="s">
        <v>1435</v>
      </c>
      <c r="AK41" s="121">
        <v>373.76</v>
      </c>
      <c r="AL41" s="118" cm="1">
        <f t="array" ref="AL41">[1]!SENTRUM_USD_CIF_NETTO_RUS(X41/1000,AK41*1.15,85,18)</f>
        <v>12.05</v>
      </c>
      <c r="AM41" s="121">
        <f t="shared" si="5"/>
        <v>2.9875518672199171</v>
      </c>
      <c r="AN41" s="127"/>
    </row>
    <row r="42" spans="1:40" customFormat="1">
      <c r="A42" s="45">
        <v>32</v>
      </c>
      <c r="B42" s="83"/>
      <c r="C42" s="46">
        <f t="shared" si="0"/>
        <v>9785042379543</v>
      </c>
      <c r="D42" s="47" t="s">
        <v>30</v>
      </c>
      <c r="E42" s="48" t="s">
        <v>1423</v>
      </c>
      <c r="F42" s="49" t="s">
        <v>6</v>
      </c>
      <c r="G42" s="50">
        <v>176</v>
      </c>
      <c r="H42" s="47" t="s">
        <v>1659</v>
      </c>
      <c r="I42" s="123" t="s">
        <v>1660</v>
      </c>
      <c r="J42" s="47" t="s">
        <v>1661</v>
      </c>
      <c r="K42" s="51">
        <v>2026</v>
      </c>
      <c r="L42" s="47" t="s">
        <v>729</v>
      </c>
      <c r="M42" s="47" t="s">
        <v>1662</v>
      </c>
      <c r="N42" s="47" t="s">
        <v>1663</v>
      </c>
      <c r="O42" s="47" t="s">
        <v>1664</v>
      </c>
      <c r="P42" s="47" t="s">
        <v>1665</v>
      </c>
      <c r="Q42" s="81">
        <f t="shared" ref="Q42" si="35">ROUND(W42*(100%-Discount),1)</f>
        <v>29.3</v>
      </c>
      <c r="R42" s="1"/>
      <c r="S42" s="74" t="str">
        <f t="shared" si="2"/>
        <v/>
      </c>
      <c r="T42" s="52" t="str">
        <f t="shared" si="3"/>
        <v>Image</v>
      </c>
      <c r="U42" s="103">
        <v>9785042379543</v>
      </c>
      <c r="V42" s="112" t="s">
        <v>1666</v>
      </c>
      <c r="W42" s="105" cm="1">
        <f t="array" ref="W42">[1]!SENTRUM_USD_PRICE_RUS_2024(AL42,2.95)</f>
        <v>29.3</v>
      </c>
      <c r="X42" s="103">
        <v>245</v>
      </c>
      <c r="Y42" s="106" t="s">
        <v>1431</v>
      </c>
      <c r="Z42" s="77" t="s">
        <v>44</v>
      </c>
      <c r="AA42" s="104" t="s">
        <v>1432</v>
      </c>
      <c r="AB42" s="104" t="s">
        <v>1433</v>
      </c>
      <c r="AC42" s="104" t="s">
        <v>1434</v>
      </c>
      <c r="AD42" s="104" t="s">
        <v>37</v>
      </c>
      <c r="AE42" s="104" t="s">
        <v>37</v>
      </c>
      <c r="AF42" s="104"/>
      <c r="AG42" s="104"/>
      <c r="AH42" t="s">
        <v>939</v>
      </c>
      <c r="AI42" t="s">
        <v>174</v>
      </c>
      <c r="AJ42" t="s">
        <v>1435</v>
      </c>
      <c r="AK42" s="121">
        <v>265.2</v>
      </c>
      <c r="AL42" s="118" cm="1">
        <f t="array" ref="AL42">[1]!SENTRUM_USD_CIF_NETTO_RUS(X42/1000,AK42*1.15,85,18)</f>
        <v>9.77</v>
      </c>
      <c r="AM42" s="121">
        <f t="shared" si="5"/>
        <v>2.9989764585465712</v>
      </c>
      <c r="AN42" s="127"/>
    </row>
    <row r="43" spans="1:40" customFormat="1">
      <c r="A43" s="45">
        <v>33</v>
      </c>
      <c r="B43" s="83" t="s">
        <v>2712</v>
      </c>
      <c r="C43" s="46">
        <f t="shared" si="0"/>
        <v>9785389277281</v>
      </c>
      <c r="D43" s="47" t="s">
        <v>30</v>
      </c>
      <c r="E43" s="48" t="s">
        <v>1423</v>
      </c>
      <c r="F43" s="49" t="s">
        <v>6</v>
      </c>
      <c r="G43" s="50">
        <v>416</v>
      </c>
      <c r="H43" s="47" t="s">
        <v>1667</v>
      </c>
      <c r="I43" s="123" t="s">
        <v>1668</v>
      </c>
      <c r="J43" s="47" t="s">
        <v>1669</v>
      </c>
      <c r="K43" s="51">
        <v>2026</v>
      </c>
      <c r="L43" s="47" t="s">
        <v>216</v>
      </c>
      <c r="M43" s="47" t="s">
        <v>1497</v>
      </c>
      <c r="N43" s="47" t="s">
        <v>1670</v>
      </c>
      <c r="O43" s="47" t="s">
        <v>1671</v>
      </c>
      <c r="P43" s="47" t="s">
        <v>1672</v>
      </c>
      <c r="Q43" s="81">
        <f t="shared" ref="Q43" si="36">ROUND(W43*(100%-Discount),1)</f>
        <v>63</v>
      </c>
      <c r="R43" s="1"/>
      <c r="S43" s="74" t="str">
        <f t="shared" si="2"/>
        <v/>
      </c>
      <c r="T43" s="52" t="str">
        <f t="shared" si="3"/>
        <v>Image</v>
      </c>
      <c r="U43" s="103">
        <v>9785389277281</v>
      </c>
      <c r="V43" s="112" t="s">
        <v>1673</v>
      </c>
      <c r="W43" s="105" cm="1">
        <f t="array" ref="W43">[1]!SENTRUM_USD_PRICE_RUS_2024(AL43,2.95)</f>
        <v>63</v>
      </c>
      <c r="X43" s="103">
        <v>551</v>
      </c>
      <c r="Y43" s="106" t="s">
        <v>1431</v>
      </c>
      <c r="Z43" s="77" t="s">
        <v>44</v>
      </c>
      <c r="AA43" s="104" t="s">
        <v>1432</v>
      </c>
      <c r="AB43" s="104" t="s">
        <v>1433</v>
      </c>
      <c r="AC43" s="104" t="s">
        <v>1434</v>
      </c>
      <c r="AD43" s="104" t="s">
        <v>37</v>
      </c>
      <c r="AE43" s="104" t="s">
        <v>37</v>
      </c>
      <c r="AF43" s="104"/>
      <c r="AG43" s="104"/>
      <c r="AH43" t="s">
        <v>939</v>
      </c>
      <c r="AI43" t="s">
        <v>174</v>
      </c>
      <c r="AJ43" t="s">
        <v>1435</v>
      </c>
      <c r="AK43" s="121">
        <v>550.16999999999996</v>
      </c>
      <c r="AL43" s="118" cm="1">
        <f t="array" ref="AL43">[1]!SENTRUM_USD_CIF_NETTO_RUS(X43/1000,AK43*1.15,85,18)</f>
        <v>21.17</v>
      </c>
      <c r="AM43" s="121">
        <f t="shared" si="5"/>
        <v>2.9759093056211618</v>
      </c>
      <c r="AN43" s="127"/>
    </row>
    <row r="44" spans="1:40" customFormat="1">
      <c r="A44" s="45">
        <v>34</v>
      </c>
      <c r="B44" s="83"/>
      <c r="C44" s="46">
        <f t="shared" si="0"/>
        <v>9785389299245</v>
      </c>
      <c r="D44" s="47" t="s">
        <v>30</v>
      </c>
      <c r="E44" s="48" t="s">
        <v>1423</v>
      </c>
      <c r="F44" s="49" t="s">
        <v>6</v>
      </c>
      <c r="G44" s="50">
        <v>336</v>
      </c>
      <c r="H44" s="47" t="s">
        <v>1674</v>
      </c>
      <c r="I44" s="123" t="s">
        <v>1675</v>
      </c>
      <c r="J44" s="47" t="s">
        <v>1676</v>
      </c>
      <c r="K44" s="51">
        <v>2026</v>
      </c>
      <c r="L44" s="47" t="s">
        <v>216</v>
      </c>
      <c r="M44" s="47" t="s">
        <v>1677</v>
      </c>
      <c r="N44" s="47" t="s">
        <v>1678</v>
      </c>
      <c r="O44" s="47" t="s">
        <v>1679</v>
      </c>
      <c r="P44" s="47" t="s">
        <v>1680</v>
      </c>
      <c r="Q44" s="81">
        <f t="shared" ref="Q44" si="37">ROUND(W44*(100%-Discount),1)</f>
        <v>50.7</v>
      </c>
      <c r="R44" s="1"/>
      <c r="S44" s="74" t="str">
        <f t="shared" si="2"/>
        <v/>
      </c>
      <c r="T44" s="52" t="str">
        <f t="shared" si="3"/>
        <v>Image</v>
      </c>
      <c r="U44" s="103">
        <v>9785389299245</v>
      </c>
      <c r="V44" s="112" t="s">
        <v>1681</v>
      </c>
      <c r="W44" s="105" cm="1">
        <f t="array" ref="W44">[1]!SENTRUM_USD_PRICE_RUS_2024(AL44,2.95)</f>
        <v>50.7</v>
      </c>
      <c r="X44" s="103">
        <v>352</v>
      </c>
      <c r="Y44" s="106" t="s">
        <v>1431</v>
      </c>
      <c r="Z44" s="77" t="s">
        <v>44</v>
      </c>
      <c r="AA44" s="104" t="s">
        <v>1432</v>
      </c>
      <c r="AB44" s="104" t="s">
        <v>1433</v>
      </c>
      <c r="AC44" s="104" t="s">
        <v>1434</v>
      </c>
      <c r="AD44" s="104" t="s">
        <v>37</v>
      </c>
      <c r="AE44" s="104" t="s">
        <v>37</v>
      </c>
      <c r="AF44" s="104"/>
      <c r="AG44" s="104"/>
      <c r="AH44" t="s">
        <v>939</v>
      </c>
      <c r="AI44" t="s">
        <v>174</v>
      </c>
      <c r="AJ44" t="s">
        <v>1435</v>
      </c>
      <c r="AK44" s="121">
        <v>550.16999999999996</v>
      </c>
      <c r="AL44" s="118" cm="1">
        <f t="array" ref="AL44">[1]!SENTRUM_USD_CIF_NETTO_RUS(X44/1000,AK44*1.15,85,18)</f>
        <v>17</v>
      </c>
      <c r="AM44" s="121">
        <f t="shared" si="5"/>
        <v>2.9823529411764707</v>
      </c>
      <c r="AN44" s="127"/>
    </row>
    <row r="45" spans="1:40" customFormat="1">
      <c r="A45" s="45">
        <v>35</v>
      </c>
      <c r="B45" s="83"/>
      <c r="C45" s="46">
        <f t="shared" si="0"/>
        <v>9785600048287</v>
      </c>
      <c r="D45" s="47" t="s">
        <v>30</v>
      </c>
      <c r="E45" s="48" t="s">
        <v>1423</v>
      </c>
      <c r="F45" s="49" t="s">
        <v>6</v>
      </c>
      <c r="G45" s="50">
        <v>448</v>
      </c>
      <c r="H45" s="47" t="s">
        <v>1682</v>
      </c>
      <c r="I45" s="123" t="s">
        <v>1683</v>
      </c>
      <c r="J45" s="47" t="s">
        <v>1684</v>
      </c>
      <c r="K45" s="51">
        <v>2026</v>
      </c>
      <c r="L45" s="47" t="s">
        <v>25</v>
      </c>
      <c r="M45" s="47" t="s">
        <v>999</v>
      </c>
      <c r="N45" s="47" t="s">
        <v>1685</v>
      </c>
      <c r="O45" s="47" t="s">
        <v>1686</v>
      </c>
      <c r="P45" s="47" t="s">
        <v>1687</v>
      </c>
      <c r="Q45" s="81">
        <f t="shared" ref="Q45" si="38">ROUND(W45*(100%-Discount),1)</f>
        <v>58.2</v>
      </c>
      <c r="R45" s="1"/>
      <c r="S45" s="74" t="str">
        <f t="shared" si="2"/>
        <v/>
      </c>
      <c r="T45" s="52" t="str">
        <f t="shared" si="3"/>
        <v>Image</v>
      </c>
      <c r="U45" s="103">
        <v>9785600048287</v>
      </c>
      <c r="V45" s="112" t="s">
        <v>1688</v>
      </c>
      <c r="W45" s="105" cm="1">
        <f t="array" ref="W45">[1]!SENTRUM_USD_PRICE_RUS_2024(AL45,2.95)</f>
        <v>58.2</v>
      </c>
      <c r="X45" s="103">
        <v>529</v>
      </c>
      <c r="Y45" s="106" t="s">
        <v>1431</v>
      </c>
      <c r="Z45" s="77" t="s">
        <v>44</v>
      </c>
      <c r="AA45" s="104" t="s">
        <v>1432</v>
      </c>
      <c r="AB45" s="104" t="s">
        <v>1433</v>
      </c>
      <c r="AC45" s="104" t="s">
        <v>1434</v>
      </c>
      <c r="AD45" s="104" t="s">
        <v>37</v>
      </c>
      <c r="AE45" s="104" t="s">
        <v>37</v>
      </c>
      <c r="AF45" s="104"/>
      <c r="AG45" s="104"/>
      <c r="AH45" t="s">
        <v>939</v>
      </c>
      <c r="AI45" t="s">
        <v>174</v>
      </c>
      <c r="AJ45" t="s">
        <v>1435</v>
      </c>
      <c r="AK45" s="121">
        <v>483.6</v>
      </c>
      <c r="AL45" s="118" cm="1">
        <f t="array" ref="AL45">[1]!SENTRUM_USD_CIF_NETTO_RUS(X45/1000,AK45*1.15,85,18)</f>
        <v>19.55</v>
      </c>
      <c r="AM45" s="121">
        <f t="shared" si="5"/>
        <v>2.9769820971867009</v>
      </c>
      <c r="AN45" s="127"/>
    </row>
    <row r="46" spans="1:40" customFormat="1">
      <c r="A46" s="45">
        <v>36</v>
      </c>
      <c r="B46" s="83"/>
      <c r="C46" s="46">
        <f t="shared" si="0"/>
        <v>9785042362903</v>
      </c>
      <c r="D46" s="47" t="s">
        <v>30</v>
      </c>
      <c r="E46" s="48" t="s">
        <v>1423</v>
      </c>
      <c r="F46" s="49" t="s">
        <v>6</v>
      </c>
      <c r="G46" s="50">
        <v>352</v>
      </c>
      <c r="H46" s="47" t="s">
        <v>1689</v>
      </c>
      <c r="I46" s="123" t="s">
        <v>1690</v>
      </c>
      <c r="J46" s="47" t="s">
        <v>1691</v>
      </c>
      <c r="K46" s="51">
        <v>2026</v>
      </c>
      <c r="L46" s="47" t="s">
        <v>25</v>
      </c>
      <c r="M46" s="47" t="s">
        <v>1692</v>
      </c>
      <c r="N46" s="47" t="s">
        <v>1693</v>
      </c>
      <c r="O46" s="47" t="s">
        <v>1694</v>
      </c>
      <c r="P46" s="47" t="s">
        <v>1695</v>
      </c>
      <c r="Q46" s="81">
        <f t="shared" ref="Q46" si="39">ROUND(W46*(100%-Discount),1)</f>
        <v>58.3</v>
      </c>
      <c r="R46" s="1"/>
      <c r="S46" s="74" t="str">
        <f t="shared" si="2"/>
        <v/>
      </c>
      <c r="T46" s="52" t="str">
        <f t="shared" si="3"/>
        <v>Image</v>
      </c>
      <c r="U46" s="103">
        <v>9785042362903</v>
      </c>
      <c r="V46" s="112" t="s">
        <v>1696</v>
      </c>
      <c r="W46" s="105" cm="1">
        <f t="array" ref="W46">[1]!SENTRUM_USD_PRICE_RUS_2024(AL46,2.95)</f>
        <v>58.3</v>
      </c>
      <c r="X46" s="103">
        <v>418</v>
      </c>
      <c r="Y46" s="106" t="s">
        <v>1431</v>
      </c>
      <c r="Z46" s="77" t="s">
        <v>44</v>
      </c>
      <c r="AA46" s="104" t="s">
        <v>1432</v>
      </c>
      <c r="AB46" s="104" t="s">
        <v>1433</v>
      </c>
      <c r="AC46" s="104" t="s">
        <v>1434</v>
      </c>
      <c r="AD46" s="104" t="s">
        <v>37</v>
      </c>
      <c r="AE46" s="104" t="s">
        <v>37</v>
      </c>
      <c r="AF46" s="104"/>
      <c r="AG46" s="104"/>
      <c r="AH46" t="s">
        <v>939</v>
      </c>
      <c r="AI46" t="s">
        <v>174</v>
      </c>
      <c r="AJ46" t="s">
        <v>1435</v>
      </c>
      <c r="AK46" s="121">
        <v>620.1</v>
      </c>
      <c r="AL46" s="118" cm="1">
        <f t="array" ref="AL46">[1]!SENTRUM_USD_CIF_NETTO_RUS(X46/1000,AK46*1.15,85,18)</f>
        <v>19.600000000000001</v>
      </c>
      <c r="AM46" s="121">
        <f t="shared" si="5"/>
        <v>2.9744897959183669</v>
      </c>
      <c r="AN46" s="127"/>
    </row>
    <row r="47" spans="1:40" customFormat="1">
      <c r="A47" s="45">
        <v>37</v>
      </c>
      <c r="B47" s="83"/>
      <c r="C47" s="46">
        <f t="shared" si="0"/>
        <v>9785171869205</v>
      </c>
      <c r="D47" s="47" t="s">
        <v>30</v>
      </c>
      <c r="E47" s="48" t="s">
        <v>1423</v>
      </c>
      <c r="F47" s="49" t="s">
        <v>6</v>
      </c>
      <c r="G47" s="50">
        <v>352</v>
      </c>
      <c r="H47" s="47" t="s">
        <v>1697</v>
      </c>
      <c r="I47" s="123" t="s">
        <v>1698</v>
      </c>
      <c r="J47" s="47" t="s">
        <v>1699</v>
      </c>
      <c r="K47" s="51">
        <v>2026</v>
      </c>
      <c r="L47" s="47" t="s">
        <v>24</v>
      </c>
      <c r="M47" s="47" t="s">
        <v>1700</v>
      </c>
      <c r="N47" s="47" t="s">
        <v>1701</v>
      </c>
      <c r="O47" s="47" t="s">
        <v>1702</v>
      </c>
      <c r="P47" s="47" t="s">
        <v>1703</v>
      </c>
      <c r="Q47" s="81">
        <f t="shared" ref="Q47" si="40">ROUND(W47*(100%-Discount),1)</f>
        <v>27.6</v>
      </c>
      <c r="R47" s="1"/>
      <c r="S47" s="74" t="str">
        <f t="shared" si="2"/>
        <v/>
      </c>
      <c r="T47" s="52" t="str">
        <f t="shared" si="3"/>
        <v>Image</v>
      </c>
      <c r="U47" s="103">
        <v>9785171869205</v>
      </c>
      <c r="V47" s="112" t="s">
        <v>1704</v>
      </c>
      <c r="W47" s="105" cm="1">
        <f t="array" ref="W47">[1]!SENTRUM_USD_PRICE_RUS_2024(AL47,2.95)</f>
        <v>27.6</v>
      </c>
      <c r="X47" s="103">
        <v>291</v>
      </c>
      <c r="Y47" s="106" t="s">
        <v>1431</v>
      </c>
      <c r="Z47" s="77" t="s">
        <v>44</v>
      </c>
      <c r="AA47" s="104" t="s">
        <v>1432</v>
      </c>
      <c r="AB47" s="104" t="s">
        <v>1433</v>
      </c>
      <c r="AC47" s="104" t="s">
        <v>1434</v>
      </c>
      <c r="AD47" s="104" t="s">
        <v>37</v>
      </c>
      <c r="AE47" s="104" t="s">
        <v>37</v>
      </c>
      <c r="AF47" s="104"/>
      <c r="AG47" s="104"/>
      <c r="AH47" t="s">
        <v>939</v>
      </c>
      <c r="AI47" t="s">
        <v>174</v>
      </c>
      <c r="AJ47" t="s">
        <v>1435</v>
      </c>
      <c r="AK47" s="121">
        <v>176.64</v>
      </c>
      <c r="AL47" s="118" cm="1">
        <f t="array" ref="AL47">[1]!SENTRUM_USD_CIF_NETTO_RUS(X47/1000,AK47*1.15,85,18)</f>
        <v>9.19</v>
      </c>
      <c r="AM47" s="121">
        <f t="shared" si="5"/>
        <v>3.0032644178454846</v>
      </c>
      <c r="AN47" s="127"/>
    </row>
    <row r="48" spans="1:40" customFormat="1">
      <c r="A48" s="45">
        <v>38</v>
      </c>
      <c r="B48" s="83"/>
      <c r="C48" s="46">
        <f t="shared" si="0"/>
        <v>9785171792985</v>
      </c>
      <c r="D48" s="47" t="s">
        <v>30</v>
      </c>
      <c r="E48" s="48" t="s">
        <v>1423</v>
      </c>
      <c r="F48" s="49" t="s">
        <v>6</v>
      </c>
      <c r="G48" s="50">
        <v>448</v>
      </c>
      <c r="H48" s="47" t="s">
        <v>1705</v>
      </c>
      <c r="I48" s="123" t="s">
        <v>1706</v>
      </c>
      <c r="J48" s="47" t="s">
        <v>1707</v>
      </c>
      <c r="K48" s="51">
        <v>2026</v>
      </c>
      <c r="L48" s="47" t="s">
        <v>24</v>
      </c>
      <c r="M48" s="47" t="s">
        <v>1708</v>
      </c>
      <c r="N48" s="47" t="s">
        <v>1709</v>
      </c>
      <c r="O48" s="47" t="s">
        <v>1710</v>
      </c>
      <c r="P48" s="47" t="s">
        <v>1711</v>
      </c>
      <c r="Q48" s="81">
        <f t="shared" ref="Q48" si="41">ROUND(W48*(100%-Discount),1)</f>
        <v>57.1</v>
      </c>
      <c r="R48" s="1"/>
      <c r="S48" s="74" t="str">
        <f t="shared" si="2"/>
        <v/>
      </c>
      <c r="T48" s="52" t="str">
        <f t="shared" si="3"/>
        <v>Image</v>
      </c>
      <c r="U48" s="103">
        <v>9785171792985</v>
      </c>
      <c r="V48" s="112" t="s">
        <v>1712</v>
      </c>
      <c r="W48" s="105" cm="1">
        <f t="array" ref="W48">[1]!SENTRUM_USD_PRICE_RUS_2024(AL48,2.95)</f>
        <v>57.1</v>
      </c>
      <c r="X48" s="103">
        <v>517</v>
      </c>
      <c r="Y48" s="106" t="s">
        <v>1431</v>
      </c>
      <c r="Z48" s="77" t="s">
        <v>44</v>
      </c>
      <c r="AA48" s="104" t="s">
        <v>1432</v>
      </c>
      <c r="AB48" s="104" t="s">
        <v>1433</v>
      </c>
      <c r="AC48" s="104" t="s">
        <v>1434</v>
      </c>
      <c r="AD48" s="104" t="s">
        <v>37</v>
      </c>
      <c r="AE48" s="104" t="s">
        <v>37</v>
      </c>
      <c r="AF48" s="104"/>
      <c r="AG48" s="104"/>
      <c r="AH48" t="s">
        <v>939</v>
      </c>
      <c r="AI48" t="s">
        <v>174</v>
      </c>
      <c r="AJ48" t="s">
        <v>1435</v>
      </c>
      <c r="AK48" s="121">
        <v>476.16</v>
      </c>
      <c r="AL48" s="118" cm="1">
        <f t="array" ref="AL48">[1]!SENTRUM_USD_CIF_NETTO_RUS(X48/1000,AK48*1.15,85,18)</f>
        <v>19.170000000000002</v>
      </c>
      <c r="AM48" s="121">
        <f t="shared" si="5"/>
        <v>2.9786124152321332</v>
      </c>
      <c r="AN48" s="127"/>
    </row>
    <row r="49" spans="1:40" customFormat="1">
      <c r="A49" s="45">
        <v>39</v>
      </c>
      <c r="B49" s="83"/>
      <c r="C49" s="46">
        <f t="shared" si="0"/>
        <v>9785389284609</v>
      </c>
      <c r="D49" s="47" t="s">
        <v>30</v>
      </c>
      <c r="E49" s="48" t="s">
        <v>1423</v>
      </c>
      <c r="F49" s="49" t="s">
        <v>6</v>
      </c>
      <c r="G49" s="50">
        <v>448</v>
      </c>
      <c r="H49" s="47" t="s">
        <v>1713</v>
      </c>
      <c r="I49" s="123" t="s">
        <v>1714</v>
      </c>
      <c r="J49" s="47" t="s">
        <v>1715</v>
      </c>
      <c r="K49" s="51">
        <v>2026</v>
      </c>
      <c r="L49" s="47" t="s">
        <v>216</v>
      </c>
      <c r="M49" s="47" t="s">
        <v>1466</v>
      </c>
      <c r="N49" s="47" t="s">
        <v>1716</v>
      </c>
      <c r="O49" s="47" t="s">
        <v>1717</v>
      </c>
      <c r="P49" s="47" t="s">
        <v>1718</v>
      </c>
      <c r="Q49" s="81">
        <f t="shared" ref="Q49" si="42">ROUND(W49*(100%-Discount),1)</f>
        <v>69.400000000000006</v>
      </c>
      <c r="R49" s="1"/>
      <c r="S49" s="74" t="str">
        <f t="shared" si="2"/>
        <v/>
      </c>
      <c r="T49" s="52" t="str">
        <f t="shared" si="3"/>
        <v>Image</v>
      </c>
      <c r="U49" s="103">
        <v>9785389284609</v>
      </c>
      <c r="V49" s="112" t="s">
        <v>1719</v>
      </c>
      <c r="W49" s="105" cm="1">
        <f t="array" ref="W49">[1]!SENTRUM_USD_PRICE_RUS_2024(AL49,2.95)</f>
        <v>69.400000000000006</v>
      </c>
      <c r="X49" s="103">
        <v>582</v>
      </c>
      <c r="Y49" s="106" t="s">
        <v>1431</v>
      </c>
      <c r="Z49" s="77" t="s">
        <v>44</v>
      </c>
      <c r="AA49" s="104" t="s">
        <v>1432</v>
      </c>
      <c r="AB49" s="104" t="s">
        <v>1433</v>
      </c>
      <c r="AC49" s="104" t="s">
        <v>1434</v>
      </c>
      <c r="AD49" s="104" t="s">
        <v>37</v>
      </c>
      <c r="AE49" s="104" t="s">
        <v>37</v>
      </c>
      <c r="AF49" s="104"/>
      <c r="AG49" s="104"/>
      <c r="AH49" t="s">
        <v>939</v>
      </c>
      <c r="AI49" t="s">
        <v>174</v>
      </c>
      <c r="AJ49" t="s">
        <v>1435</v>
      </c>
      <c r="AK49" s="121">
        <v>638.33000000000004</v>
      </c>
      <c r="AL49" s="118" cm="1">
        <f t="array" ref="AL49">[1]!SENTRUM_USD_CIF_NETTO_RUS(X49/1000,AK49*1.15,85,18)</f>
        <v>23.36</v>
      </c>
      <c r="AM49" s="121">
        <f t="shared" si="5"/>
        <v>2.9708904109589045</v>
      </c>
      <c r="AN49" s="127"/>
    </row>
    <row r="50" spans="1:40" customFormat="1">
      <c r="A50" s="45">
        <v>40</v>
      </c>
      <c r="B50" s="83"/>
      <c r="C50" s="46">
        <f t="shared" si="0"/>
        <v>9785002721085</v>
      </c>
      <c r="D50" s="47" t="s">
        <v>30</v>
      </c>
      <c r="E50" s="48" t="s">
        <v>1423</v>
      </c>
      <c r="F50" s="49" t="s">
        <v>6</v>
      </c>
      <c r="G50" s="50">
        <v>152</v>
      </c>
      <c r="H50" s="47" t="s">
        <v>1720</v>
      </c>
      <c r="I50" s="123" t="s">
        <v>1721</v>
      </c>
      <c r="J50" s="47" t="s">
        <v>1722</v>
      </c>
      <c r="K50" s="51">
        <v>2026</v>
      </c>
      <c r="L50" s="47" t="s">
        <v>1204</v>
      </c>
      <c r="M50" s="47" t="s">
        <v>1723</v>
      </c>
      <c r="N50" s="47" t="s">
        <v>1724</v>
      </c>
      <c r="O50" s="47" t="s">
        <v>1725</v>
      </c>
      <c r="P50" s="47" t="s">
        <v>1726</v>
      </c>
      <c r="Q50" s="81">
        <f t="shared" ref="Q50" si="43">ROUND(W50*(100%-Discount),1)</f>
        <v>42</v>
      </c>
      <c r="R50" s="1"/>
      <c r="S50" s="74" t="str">
        <f t="shared" si="2"/>
        <v/>
      </c>
      <c r="T50" s="52" t="str">
        <f t="shared" si="3"/>
        <v>Image</v>
      </c>
      <c r="U50" s="103">
        <v>9785002721085</v>
      </c>
      <c r="V50" s="112" t="s">
        <v>1727</v>
      </c>
      <c r="W50" s="105" cm="1">
        <f t="array" ref="W50">[1]!SENTRUM_USD_PRICE_RUS_2024(AL50,2.95)</f>
        <v>42</v>
      </c>
      <c r="X50" s="103">
        <v>260</v>
      </c>
      <c r="Y50" s="106" t="s">
        <v>1431</v>
      </c>
      <c r="Z50" s="77" t="s">
        <v>44</v>
      </c>
      <c r="AA50" s="104" t="s">
        <v>1432</v>
      </c>
      <c r="AB50" s="104" t="s">
        <v>1433</v>
      </c>
      <c r="AC50" s="104" t="s">
        <v>1434</v>
      </c>
      <c r="AD50" s="104" t="s">
        <v>37</v>
      </c>
      <c r="AE50" s="104" t="s">
        <v>37</v>
      </c>
      <c r="AF50" s="104"/>
      <c r="AG50" s="104"/>
      <c r="AH50" t="s">
        <v>939</v>
      </c>
      <c r="AI50" t="s">
        <v>174</v>
      </c>
      <c r="AJ50" t="s">
        <v>1435</v>
      </c>
      <c r="AK50" s="121">
        <v>492.8</v>
      </c>
      <c r="AL50" s="118" cm="1">
        <f t="array" ref="AL50">[1]!SENTRUM_USD_CIF_NETTO_RUS(X50/1000,AK50*1.15,85,18)</f>
        <v>14.06</v>
      </c>
      <c r="AM50" s="121">
        <f t="shared" si="5"/>
        <v>2.9871977240398291</v>
      </c>
      <c r="AN50" s="127"/>
    </row>
    <row r="51" spans="1:40" customFormat="1">
      <c r="A51" s="45">
        <v>41</v>
      </c>
      <c r="B51" s="83"/>
      <c r="C51" s="46">
        <f t="shared" si="0"/>
        <v>9785171878948</v>
      </c>
      <c r="D51" s="47" t="s">
        <v>30</v>
      </c>
      <c r="E51" s="48" t="s">
        <v>1423</v>
      </c>
      <c r="F51" s="49" t="s">
        <v>6</v>
      </c>
      <c r="G51" s="50">
        <v>352</v>
      </c>
      <c r="H51" s="47" t="s">
        <v>1728</v>
      </c>
      <c r="I51" s="123" t="s">
        <v>1729</v>
      </c>
      <c r="J51" s="47" t="s">
        <v>1730</v>
      </c>
      <c r="K51" s="51">
        <v>2026</v>
      </c>
      <c r="L51" s="47" t="s">
        <v>24</v>
      </c>
      <c r="M51" s="47" t="s">
        <v>1616</v>
      </c>
      <c r="N51" s="47" t="s">
        <v>1731</v>
      </c>
      <c r="O51" s="47" t="s">
        <v>1732</v>
      </c>
      <c r="P51" s="47" t="s">
        <v>1733</v>
      </c>
      <c r="Q51" s="81">
        <f t="shared" ref="Q51" si="44">ROUND(W51*(100%-Discount),1)</f>
        <v>31.6</v>
      </c>
      <c r="R51" s="1"/>
      <c r="S51" s="74" t="str">
        <f t="shared" si="2"/>
        <v/>
      </c>
      <c r="T51" s="52" t="str">
        <f t="shared" si="3"/>
        <v>Image</v>
      </c>
      <c r="U51" s="103">
        <v>9785171878948</v>
      </c>
      <c r="V51" s="112" t="s">
        <v>1734</v>
      </c>
      <c r="W51" s="105" cm="1">
        <f t="array" ref="W51">[1]!SENTRUM_USD_PRICE_RUS_2024(AL51,2.95)</f>
        <v>31.6</v>
      </c>
      <c r="X51" s="103">
        <v>285</v>
      </c>
      <c r="Y51" s="106" t="s">
        <v>1431</v>
      </c>
      <c r="Z51" s="77" t="s">
        <v>44</v>
      </c>
      <c r="AA51" s="104" t="s">
        <v>1432</v>
      </c>
      <c r="AB51" s="104" t="s">
        <v>1433</v>
      </c>
      <c r="AC51" s="104" t="s">
        <v>1434</v>
      </c>
      <c r="AD51" s="104" t="s">
        <v>37</v>
      </c>
      <c r="AE51" s="104" t="s">
        <v>37</v>
      </c>
      <c r="AF51" s="104"/>
      <c r="AG51" s="104"/>
      <c r="AH51" t="s">
        <v>939</v>
      </c>
      <c r="AI51" t="s">
        <v>174</v>
      </c>
      <c r="AJ51" t="s">
        <v>1435</v>
      </c>
      <c r="AK51" s="121">
        <v>261.12</v>
      </c>
      <c r="AL51" s="118" cm="1">
        <f t="array" ref="AL51">[1]!SENTRUM_USD_CIF_NETTO_RUS(X51/1000,AK51*1.15,85,18)</f>
        <v>10.54</v>
      </c>
      <c r="AM51" s="121">
        <f t="shared" si="5"/>
        <v>2.9981024667931693</v>
      </c>
      <c r="AN51" s="127"/>
    </row>
    <row r="52" spans="1:40" customFormat="1">
      <c r="A52" s="45">
        <v>42</v>
      </c>
      <c r="B52" s="83"/>
      <c r="C52" s="46">
        <f t="shared" si="0"/>
        <v>9785600052550</v>
      </c>
      <c r="D52" s="47" t="s">
        <v>30</v>
      </c>
      <c r="E52" s="48" t="s">
        <v>1423</v>
      </c>
      <c r="F52" s="49" t="s">
        <v>6</v>
      </c>
      <c r="G52" s="50">
        <v>96</v>
      </c>
      <c r="H52" s="47" t="s">
        <v>1735</v>
      </c>
      <c r="I52" s="123" t="s">
        <v>1736</v>
      </c>
      <c r="J52" s="47" t="s">
        <v>1737</v>
      </c>
      <c r="K52" s="51">
        <v>2026</v>
      </c>
      <c r="L52" s="47" t="s">
        <v>25</v>
      </c>
      <c r="M52" s="47" t="s">
        <v>999</v>
      </c>
      <c r="N52" s="47" t="s">
        <v>1738</v>
      </c>
      <c r="O52" s="47" t="s">
        <v>1739</v>
      </c>
      <c r="P52" s="47" t="s">
        <v>1740</v>
      </c>
      <c r="Q52" s="81">
        <f t="shared" ref="Q52" si="45">ROUND(W52*(100%-Discount),1)</f>
        <v>41.2</v>
      </c>
      <c r="R52" s="1"/>
      <c r="S52" s="74" t="str">
        <f t="shared" si="2"/>
        <v/>
      </c>
      <c r="T52" s="52" t="str">
        <f t="shared" si="3"/>
        <v>Image</v>
      </c>
      <c r="U52" s="103">
        <v>9785600052550</v>
      </c>
      <c r="V52" s="112" t="s">
        <v>1741</v>
      </c>
      <c r="W52" s="105" cm="1">
        <f t="array" ref="W52">[1]!SENTRUM_USD_PRICE_RUS_2024(AL52,2.95)</f>
        <v>41.2</v>
      </c>
      <c r="X52" s="103">
        <v>219</v>
      </c>
      <c r="Y52" s="106" t="s">
        <v>1431</v>
      </c>
      <c r="Z52" s="77" t="s">
        <v>44</v>
      </c>
      <c r="AA52" s="104" t="s">
        <v>1432</v>
      </c>
      <c r="AB52" s="104" t="s">
        <v>1433</v>
      </c>
      <c r="AC52" s="104" t="s">
        <v>1434</v>
      </c>
      <c r="AD52" s="104" t="s">
        <v>37</v>
      </c>
      <c r="AE52" s="104" t="s">
        <v>37</v>
      </c>
      <c r="AF52" s="104"/>
      <c r="AG52" s="104"/>
      <c r="AH52" t="s">
        <v>939</v>
      </c>
      <c r="AI52" t="s">
        <v>174</v>
      </c>
      <c r="AJ52" t="s">
        <v>1435</v>
      </c>
      <c r="AK52" s="121">
        <v>526.5</v>
      </c>
      <c r="AL52" s="118" cm="1">
        <f t="array" ref="AL52">[1]!SENTRUM_USD_CIF_NETTO_RUS(X52/1000,AK52*1.15,85,18)</f>
        <v>13.79</v>
      </c>
      <c r="AM52" s="121">
        <f t="shared" si="5"/>
        <v>2.9876722262509068</v>
      </c>
      <c r="AN52" s="127"/>
    </row>
    <row r="53" spans="1:40" customFormat="1">
      <c r="A53" s="45">
        <v>43</v>
      </c>
      <c r="B53" s="83" t="s">
        <v>2712</v>
      </c>
      <c r="C53" s="46">
        <f t="shared" si="0"/>
        <v>9785389330511</v>
      </c>
      <c r="D53" s="47" t="s">
        <v>30</v>
      </c>
      <c r="E53" s="48" t="s">
        <v>1423</v>
      </c>
      <c r="F53" s="49" t="s">
        <v>6</v>
      </c>
      <c r="G53" s="50">
        <v>240</v>
      </c>
      <c r="H53" s="47" t="s">
        <v>1742</v>
      </c>
      <c r="I53" s="123" t="s">
        <v>1743</v>
      </c>
      <c r="J53" s="47" t="s">
        <v>1744</v>
      </c>
      <c r="K53" s="51">
        <v>2026</v>
      </c>
      <c r="L53" s="47" t="s">
        <v>1745</v>
      </c>
      <c r="M53" s="47" t="s">
        <v>1194</v>
      </c>
      <c r="N53" s="47" t="s">
        <v>1746</v>
      </c>
      <c r="O53" s="47" t="s">
        <v>1747</v>
      </c>
      <c r="P53" s="47" t="s">
        <v>1748</v>
      </c>
      <c r="Q53" s="81">
        <f t="shared" ref="Q53" si="46">ROUND(W53*(100%-Discount),1)</f>
        <v>36.700000000000003</v>
      </c>
      <c r="R53" s="1"/>
      <c r="S53" s="74" t="str">
        <f t="shared" si="2"/>
        <v/>
      </c>
      <c r="T53" s="52" t="str">
        <f t="shared" si="3"/>
        <v>Image</v>
      </c>
      <c r="U53" s="103">
        <v>9785389330511</v>
      </c>
      <c r="V53" s="112" t="s">
        <v>1749</v>
      </c>
      <c r="W53" s="105" cm="1">
        <f t="array" ref="W53">[1]!SENTRUM_USD_PRICE_RUS_2024(AL53,2.95)</f>
        <v>36.700000000000003</v>
      </c>
      <c r="X53" s="103">
        <v>235</v>
      </c>
      <c r="Y53" s="106" t="s">
        <v>1431</v>
      </c>
      <c r="Z53" s="77" t="s">
        <v>44</v>
      </c>
      <c r="AA53" s="104" t="s">
        <v>1432</v>
      </c>
      <c r="AB53" s="104" t="s">
        <v>1433</v>
      </c>
      <c r="AC53" s="104" t="s">
        <v>1434</v>
      </c>
      <c r="AD53" s="104" t="s">
        <v>37</v>
      </c>
      <c r="AE53" s="104" t="s">
        <v>37</v>
      </c>
      <c r="AF53" s="104"/>
      <c r="AG53" s="104"/>
      <c r="AH53" t="s">
        <v>939</v>
      </c>
      <c r="AI53" t="s">
        <v>174</v>
      </c>
      <c r="AJ53" t="s">
        <v>1435</v>
      </c>
      <c r="AK53" s="121">
        <v>419.96</v>
      </c>
      <c r="AL53" s="118" cm="1">
        <f t="array" ref="AL53">[1]!SENTRUM_USD_CIF_NETTO_RUS(X53/1000,AK53*1.15,85,18)</f>
        <v>12.27</v>
      </c>
      <c r="AM53" s="121">
        <f t="shared" si="5"/>
        <v>2.991035044824776</v>
      </c>
      <c r="AN53" s="127"/>
    </row>
    <row r="54" spans="1:40" customFormat="1">
      <c r="A54" s="45">
        <v>44</v>
      </c>
      <c r="B54" s="83"/>
      <c r="C54" s="46">
        <f t="shared" si="0"/>
        <v>9785171792299</v>
      </c>
      <c r="D54" s="47" t="s">
        <v>30</v>
      </c>
      <c r="E54" s="48" t="s">
        <v>1423</v>
      </c>
      <c r="F54" s="49" t="s">
        <v>6</v>
      </c>
      <c r="G54" s="50">
        <v>512</v>
      </c>
      <c r="H54" s="47" t="s">
        <v>1750</v>
      </c>
      <c r="I54" s="123" t="s">
        <v>1751</v>
      </c>
      <c r="J54" s="47" t="s">
        <v>1752</v>
      </c>
      <c r="K54" s="51">
        <v>2026</v>
      </c>
      <c r="L54" s="47" t="s">
        <v>24</v>
      </c>
      <c r="M54" s="47" t="s">
        <v>1753</v>
      </c>
      <c r="N54" s="47" t="s">
        <v>1754</v>
      </c>
      <c r="O54" s="47" t="s">
        <v>1755</v>
      </c>
      <c r="P54" s="47" t="s">
        <v>1756</v>
      </c>
      <c r="Q54" s="81">
        <f t="shared" ref="Q54" si="47">ROUND(W54*(100%-Discount),1)</f>
        <v>42.1</v>
      </c>
      <c r="R54" s="1"/>
      <c r="S54" s="74" t="str">
        <f t="shared" si="2"/>
        <v/>
      </c>
      <c r="T54" s="52" t="str">
        <f t="shared" si="3"/>
        <v>Image</v>
      </c>
      <c r="U54" s="103">
        <v>9785171792299</v>
      </c>
      <c r="V54" s="112" t="s">
        <v>1757</v>
      </c>
      <c r="W54" s="105" cm="1">
        <f t="array" ref="W54">[1]!SENTRUM_USD_PRICE_RUS_2024(AL54,2.95)</f>
        <v>42.1</v>
      </c>
      <c r="X54" s="103">
        <v>388</v>
      </c>
      <c r="Y54" s="106" t="s">
        <v>1431</v>
      </c>
      <c r="Z54" s="77" t="s">
        <v>44</v>
      </c>
      <c r="AA54" s="104" t="s">
        <v>1432</v>
      </c>
      <c r="AB54" s="104" t="s">
        <v>1433</v>
      </c>
      <c r="AC54" s="104" t="s">
        <v>1434</v>
      </c>
      <c r="AD54" s="104" t="s">
        <v>37</v>
      </c>
      <c r="AE54" s="104" t="s">
        <v>37</v>
      </c>
      <c r="AF54" s="104"/>
      <c r="AG54" s="104"/>
      <c r="AH54" t="s">
        <v>939</v>
      </c>
      <c r="AI54" t="s">
        <v>174</v>
      </c>
      <c r="AJ54" t="s">
        <v>1435</v>
      </c>
      <c r="AK54" s="121">
        <v>341.76</v>
      </c>
      <c r="AL54" s="118" cm="1">
        <f t="array" ref="AL54">[1]!SENTRUM_USD_CIF_NETTO_RUS(X54/1000,AK54*1.15,85,18)</f>
        <v>14.11</v>
      </c>
      <c r="AM54" s="121">
        <f t="shared" si="5"/>
        <v>2.9836995038979448</v>
      </c>
      <c r="AN54" s="127"/>
    </row>
    <row r="55" spans="1:40" customFormat="1">
      <c r="A55" s="45">
        <v>45</v>
      </c>
      <c r="B55" s="83" t="s">
        <v>2712</v>
      </c>
      <c r="C55" s="46">
        <f t="shared" si="0"/>
        <v>9785171840648</v>
      </c>
      <c r="D55" s="47" t="s">
        <v>30</v>
      </c>
      <c r="E55" s="48" t="s">
        <v>1423</v>
      </c>
      <c r="F55" s="49" t="s">
        <v>6</v>
      </c>
      <c r="G55" s="50">
        <v>384</v>
      </c>
      <c r="H55" s="47" t="s">
        <v>1758</v>
      </c>
      <c r="I55" s="123" t="s">
        <v>1759</v>
      </c>
      <c r="J55" s="47" t="s">
        <v>1760</v>
      </c>
      <c r="K55" s="51">
        <v>2026</v>
      </c>
      <c r="L55" s="47" t="s">
        <v>24</v>
      </c>
      <c r="M55" s="47" t="s">
        <v>1761</v>
      </c>
      <c r="N55" s="47" t="s">
        <v>1762</v>
      </c>
      <c r="O55" s="47" t="s">
        <v>1763</v>
      </c>
      <c r="P55" s="47" t="s">
        <v>1764</v>
      </c>
      <c r="Q55" s="81">
        <f t="shared" ref="Q55" si="48">ROUND(W55*(100%-Discount),1)</f>
        <v>48.9</v>
      </c>
      <c r="R55" s="1"/>
      <c r="S55" s="74" t="str">
        <f t="shared" si="2"/>
        <v/>
      </c>
      <c r="T55" s="52" t="str">
        <f t="shared" si="3"/>
        <v>Image</v>
      </c>
      <c r="U55" s="103">
        <v>9785171840648</v>
      </c>
      <c r="V55" s="112" t="s">
        <v>1765</v>
      </c>
      <c r="W55" s="105" cm="1">
        <f t="array" ref="W55">[1]!SENTRUM_USD_PRICE_RUS_2024(AL55,2.95)</f>
        <v>48.9</v>
      </c>
      <c r="X55" s="103">
        <v>385</v>
      </c>
      <c r="Y55" s="106" t="s">
        <v>1431</v>
      </c>
      <c r="Z55" s="77" t="s">
        <v>44</v>
      </c>
      <c r="AA55" s="104" t="s">
        <v>1432</v>
      </c>
      <c r="AB55" s="104" t="s">
        <v>1433</v>
      </c>
      <c r="AC55" s="104" t="s">
        <v>1434</v>
      </c>
      <c r="AD55" s="104" t="s">
        <v>37</v>
      </c>
      <c r="AE55" s="104" t="s">
        <v>37</v>
      </c>
      <c r="AF55" s="104"/>
      <c r="AG55" s="104"/>
      <c r="AH55" t="s">
        <v>939</v>
      </c>
      <c r="AI55" t="s">
        <v>174</v>
      </c>
      <c r="AJ55" t="s">
        <v>1435</v>
      </c>
      <c r="AK55" s="121">
        <v>476.16</v>
      </c>
      <c r="AL55" s="118" cm="1">
        <f t="array" ref="AL55">[1]!SENTRUM_USD_CIF_NETTO_RUS(X55/1000,AK55*1.15,85,18)</f>
        <v>16.399999999999999</v>
      </c>
      <c r="AM55" s="121">
        <f t="shared" si="5"/>
        <v>2.9817073170731709</v>
      </c>
      <c r="AN55" s="127"/>
    </row>
    <row r="56" spans="1:40" customFormat="1">
      <c r="A56" s="45">
        <v>46</v>
      </c>
      <c r="B56" s="83"/>
      <c r="C56" s="46">
        <f t="shared" si="0"/>
        <v>9785389293632</v>
      </c>
      <c r="D56" s="47" t="s">
        <v>30</v>
      </c>
      <c r="E56" s="48" t="s">
        <v>1423</v>
      </c>
      <c r="F56" s="49" t="s">
        <v>6</v>
      </c>
      <c r="G56" s="50">
        <v>544</v>
      </c>
      <c r="H56" s="47" t="s">
        <v>1766</v>
      </c>
      <c r="I56" s="123" t="s">
        <v>1767</v>
      </c>
      <c r="J56" s="47" t="s">
        <v>1768</v>
      </c>
      <c r="K56" s="51">
        <v>2026</v>
      </c>
      <c r="L56" s="47" t="s">
        <v>216</v>
      </c>
      <c r="M56" s="47" t="s">
        <v>1677</v>
      </c>
      <c r="N56" s="47" t="s">
        <v>1769</v>
      </c>
      <c r="O56" s="47" t="s">
        <v>1770</v>
      </c>
      <c r="P56" s="47" t="s">
        <v>1771</v>
      </c>
      <c r="Q56" s="81">
        <f t="shared" ref="Q56" si="49">ROUND(W56*(100%-Discount),1)</f>
        <v>64.099999999999994</v>
      </c>
      <c r="R56" s="1"/>
      <c r="S56" s="74" t="str">
        <f t="shared" si="2"/>
        <v/>
      </c>
      <c r="T56" s="52" t="str">
        <f t="shared" si="3"/>
        <v>Image</v>
      </c>
      <c r="U56" s="103">
        <v>9785389293632</v>
      </c>
      <c r="V56" s="112" t="s">
        <v>1772</v>
      </c>
      <c r="W56" s="105" cm="1">
        <f t="array" ref="W56">[1]!SENTRUM_USD_PRICE_RUS_2024(AL56,2.95)</f>
        <v>64.099999999999994</v>
      </c>
      <c r="X56" s="103">
        <v>542</v>
      </c>
      <c r="Y56" s="106" t="s">
        <v>1431</v>
      </c>
      <c r="Z56" s="77" t="s">
        <v>44</v>
      </c>
      <c r="AA56" s="104" t="s">
        <v>1432</v>
      </c>
      <c r="AB56" s="104" t="s">
        <v>1433</v>
      </c>
      <c r="AC56" s="104" t="s">
        <v>1434</v>
      </c>
      <c r="AD56" s="104" t="s">
        <v>37</v>
      </c>
      <c r="AE56" s="104" t="s">
        <v>37</v>
      </c>
      <c r="AF56" s="104"/>
      <c r="AG56" s="104"/>
      <c r="AH56" t="s">
        <v>939</v>
      </c>
      <c r="AI56" t="s">
        <v>174</v>
      </c>
      <c r="AJ56" t="s">
        <v>1435</v>
      </c>
      <c r="AK56" s="121">
        <v>583.74</v>
      </c>
      <c r="AL56" s="118" cm="1">
        <f t="array" ref="AL56">[1]!SENTRUM_USD_CIF_NETTO_RUS(X56/1000,AK56*1.15,85,18)</f>
        <v>21.57</v>
      </c>
      <c r="AM56" s="121">
        <f t="shared" si="5"/>
        <v>2.9717199814557254</v>
      </c>
      <c r="AN56" s="127"/>
    </row>
    <row r="57" spans="1:40" customFormat="1">
      <c r="A57" s="45">
        <v>47</v>
      </c>
      <c r="B57" s="83" t="s">
        <v>2712</v>
      </c>
      <c r="C57" s="46">
        <f t="shared" si="0"/>
        <v>9785171806644</v>
      </c>
      <c r="D57" s="47" t="s">
        <v>30</v>
      </c>
      <c r="E57" s="48" t="s">
        <v>1423</v>
      </c>
      <c r="F57" s="49" t="s">
        <v>6</v>
      </c>
      <c r="G57" s="50">
        <v>320</v>
      </c>
      <c r="H57" s="47" t="s">
        <v>1773</v>
      </c>
      <c r="I57" s="123" t="s">
        <v>1774</v>
      </c>
      <c r="J57" s="47" t="s">
        <v>1775</v>
      </c>
      <c r="K57" s="51">
        <v>2026</v>
      </c>
      <c r="L57" s="47" t="s">
        <v>24</v>
      </c>
      <c r="M57" s="47" t="s">
        <v>1776</v>
      </c>
      <c r="N57" s="47" t="s">
        <v>1777</v>
      </c>
      <c r="O57" s="47" t="s">
        <v>1778</v>
      </c>
      <c r="P57" s="47" t="s">
        <v>1779</v>
      </c>
      <c r="Q57" s="81">
        <f t="shared" ref="Q57" si="50">ROUND(W57*(100%-Discount),1)</f>
        <v>41</v>
      </c>
      <c r="R57" s="1"/>
      <c r="S57" s="74" t="str">
        <f t="shared" si="2"/>
        <v/>
      </c>
      <c r="T57" s="52" t="str">
        <f t="shared" si="3"/>
        <v>Image</v>
      </c>
      <c r="U57" s="103">
        <v>9785171806644</v>
      </c>
      <c r="V57" s="112" t="s">
        <v>1780</v>
      </c>
      <c r="W57" s="105" cm="1">
        <f t="array" ref="W57">[1]!SENTRUM_USD_PRICE_RUS_2024(AL57,2.95)</f>
        <v>41</v>
      </c>
      <c r="X57" s="103">
        <v>325</v>
      </c>
      <c r="Y57" s="106" t="s">
        <v>1431</v>
      </c>
      <c r="Z57" s="77" t="s">
        <v>44</v>
      </c>
      <c r="AA57" s="104" t="s">
        <v>1432</v>
      </c>
      <c r="AB57" s="104" t="s">
        <v>1433</v>
      </c>
      <c r="AC57" s="104" t="s">
        <v>1434</v>
      </c>
      <c r="AD57" s="104" t="s">
        <v>37</v>
      </c>
      <c r="AE57" s="104" t="s">
        <v>37</v>
      </c>
      <c r="AF57" s="104"/>
      <c r="AG57" s="104"/>
      <c r="AH57" t="s">
        <v>939</v>
      </c>
      <c r="AI57" t="s">
        <v>174</v>
      </c>
      <c r="AJ57" t="s">
        <v>1435</v>
      </c>
      <c r="AK57" s="121">
        <v>395.52</v>
      </c>
      <c r="AL57" s="118" cm="1">
        <f t="array" ref="AL57">[1]!SENTRUM_USD_CIF_NETTO_RUS(X57/1000,AK57*1.15,85,18)</f>
        <v>13.73</v>
      </c>
      <c r="AM57" s="121">
        <f t="shared" si="5"/>
        <v>2.9861616897305172</v>
      </c>
      <c r="AN57" s="127"/>
    </row>
    <row r="58" spans="1:40" customFormat="1">
      <c r="A58" s="45">
        <v>48</v>
      </c>
      <c r="B58" s="83"/>
      <c r="C58" s="46">
        <f t="shared" si="0"/>
        <v>9785002508235</v>
      </c>
      <c r="D58" s="47" t="s">
        <v>30</v>
      </c>
      <c r="E58" s="48" t="s">
        <v>1423</v>
      </c>
      <c r="F58" s="49" t="s">
        <v>6</v>
      </c>
      <c r="G58" s="50">
        <v>192</v>
      </c>
      <c r="H58" s="47" t="s">
        <v>1781</v>
      </c>
      <c r="I58" s="123" t="s">
        <v>1782</v>
      </c>
      <c r="J58" s="47" t="s">
        <v>1783</v>
      </c>
      <c r="K58" s="51">
        <v>2026</v>
      </c>
      <c r="L58" s="47" t="s">
        <v>660</v>
      </c>
      <c r="M58" s="47" t="s">
        <v>1784</v>
      </c>
      <c r="N58" s="47" t="s">
        <v>1785</v>
      </c>
      <c r="O58" s="47" t="s">
        <v>1786</v>
      </c>
      <c r="P58" s="47" t="s">
        <v>1787</v>
      </c>
      <c r="Q58" s="81">
        <f t="shared" ref="Q58" si="51">ROUND(W58*(100%-Discount),1)</f>
        <v>34.299999999999997</v>
      </c>
      <c r="R58" s="1"/>
      <c r="S58" s="74" t="str">
        <f t="shared" si="2"/>
        <v/>
      </c>
      <c r="T58" s="52" t="str">
        <f t="shared" si="3"/>
        <v>Image</v>
      </c>
      <c r="U58" s="103">
        <v>9785002508235</v>
      </c>
      <c r="V58" s="112" t="s">
        <v>1788</v>
      </c>
      <c r="W58" s="105" cm="1">
        <f t="array" ref="W58">[1]!SENTRUM_USD_PRICE_RUS_2024(AL58,2.95)</f>
        <v>34.299999999999997</v>
      </c>
      <c r="X58" s="103">
        <v>280</v>
      </c>
      <c r="Y58" s="106" t="s">
        <v>1431</v>
      </c>
      <c r="Z58" s="77" t="s">
        <v>44</v>
      </c>
      <c r="AA58" s="104" t="s">
        <v>1432</v>
      </c>
      <c r="AB58" s="104" t="s">
        <v>1433</v>
      </c>
      <c r="AC58" s="104" t="s">
        <v>1434</v>
      </c>
      <c r="AD58" s="104" t="s">
        <v>37</v>
      </c>
      <c r="AE58" s="104" t="s">
        <v>37</v>
      </c>
      <c r="AF58" s="104"/>
      <c r="AG58" s="104"/>
      <c r="AH58" t="s">
        <v>939</v>
      </c>
      <c r="AI58" t="s">
        <v>174</v>
      </c>
      <c r="AJ58" t="s">
        <v>1435</v>
      </c>
      <c r="AK58" s="121">
        <v>319.8</v>
      </c>
      <c r="AL58" s="118" cm="1">
        <f t="array" ref="AL58">[1]!SENTRUM_USD_CIF_NETTO_RUS(X58/1000,AK58*1.15,85,18)</f>
        <v>11.46</v>
      </c>
      <c r="AM58" s="121">
        <f t="shared" si="5"/>
        <v>2.9930191972076785</v>
      </c>
      <c r="AN58" s="127"/>
    </row>
    <row r="59" spans="1:40" customFormat="1">
      <c r="A59" s="45">
        <v>49</v>
      </c>
      <c r="B59" s="83"/>
      <c r="C59" s="46">
        <f t="shared" si="0"/>
        <v>9785171882754</v>
      </c>
      <c r="D59" s="47" t="s">
        <v>30</v>
      </c>
      <c r="E59" s="48" t="s">
        <v>1423</v>
      </c>
      <c r="F59" s="49" t="s">
        <v>6</v>
      </c>
      <c r="G59" s="50">
        <v>320</v>
      </c>
      <c r="H59" s="47" t="s">
        <v>1789</v>
      </c>
      <c r="I59" s="123" t="s">
        <v>1790</v>
      </c>
      <c r="J59" s="47" t="s">
        <v>1791</v>
      </c>
      <c r="K59" s="51">
        <v>2026</v>
      </c>
      <c r="L59" s="47" t="s">
        <v>24</v>
      </c>
      <c r="M59" s="47" t="s">
        <v>1792</v>
      </c>
      <c r="N59" s="47" t="s">
        <v>1793</v>
      </c>
      <c r="O59" s="47" t="s">
        <v>1794</v>
      </c>
      <c r="P59" s="47" t="s">
        <v>1795</v>
      </c>
      <c r="Q59" s="81">
        <f t="shared" ref="Q59" si="52">ROUND(W59*(100%-Discount),1)</f>
        <v>40.200000000000003</v>
      </c>
      <c r="R59" s="1"/>
      <c r="S59" s="74" t="str">
        <f t="shared" si="2"/>
        <v/>
      </c>
      <c r="T59" s="52" t="str">
        <f t="shared" si="3"/>
        <v>Image</v>
      </c>
      <c r="U59" s="103">
        <v>9785171882754</v>
      </c>
      <c r="V59" s="112" t="s">
        <v>1796</v>
      </c>
      <c r="W59" s="105" cm="1">
        <f t="array" ref="W59">[1]!SENTRUM_USD_PRICE_RUS_2024(AL59,2.95)</f>
        <v>40.200000000000003</v>
      </c>
      <c r="X59" s="103">
        <v>334</v>
      </c>
      <c r="Y59" s="106" t="s">
        <v>1431</v>
      </c>
      <c r="Z59" s="77" t="s">
        <v>44</v>
      </c>
      <c r="AA59" s="104" t="s">
        <v>1432</v>
      </c>
      <c r="AB59" s="104" t="s">
        <v>1433</v>
      </c>
      <c r="AC59" s="104" t="s">
        <v>1434</v>
      </c>
      <c r="AD59" s="104" t="s">
        <v>37</v>
      </c>
      <c r="AE59" s="104" t="s">
        <v>37</v>
      </c>
      <c r="AF59" s="104"/>
      <c r="AG59" s="104"/>
      <c r="AH59" t="s">
        <v>939</v>
      </c>
      <c r="AI59" t="s">
        <v>174</v>
      </c>
      <c r="AJ59" t="s">
        <v>1435</v>
      </c>
      <c r="AK59" s="121">
        <v>368.64</v>
      </c>
      <c r="AL59" s="118" cm="1">
        <f t="array" ref="AL59">[1]!SENTRUM_USD_CIF_NETTO_RUS(X59/1000,AK59*1.15,85,18)</f>
        <v>13.45</v>
      </c>
      <c r="AM59" s="121">
        <f t="shared" si="5"/>
        <v>2.988847583643123</v>
      </c>
      <c r="AN59" s="127"/>
    </row>
    <row r="60" spans="1:40" customFormat="1">
      <c r="A60" s="45">
        <v>50</v>
      </c>
      <c r="B60" s="83"/>
      <c r="C60" s="46">
        <f t="shared" si="0"/>
        <v>9785042300578</v>
      </c>
      <c r="D60" s="47" t="s">
        <v>30</v>
      </c>
      <c r="E60" s="48" t="s">
        <v>1423</v>
      </c>
      <c r="F60" s="49" t="s">
        <v>6</v>
      </c>
      <c r="G60" s="50">
        <v>224</v>
      </c>
      <c r="H60" s="47" t="s">
        <v>1797</v>
      </c>
      <c r="I60" s="123" t="s">
        <v>1798</v>
      </c>
      <c r="J60" s="47" t="s">
        <v>1799</v>
      </c>
      <c r="K60" s="51">
        <v>2026</v>
      </c>
      <c r="L60" s="47" t="s">
        <v>25</v>
      </c>
      <c r="M60" s="47" t="s">
        <v>1800</v>
      </c>
      <c r="N60" s="47" t="s">
        <v>1801</v>
      </c>
      <c r="O60" s="47" t="s">
        <v>1802</v>
      </c>
      <c r="P60" s="47" t="s">
        <v>1803</v>
      </c>
      <c r="Q60" s="81">
        <f t="shared" ref="Q60" si="53">ROUND(W60*(100%-Discount),1)</f>
        <v>27</v>
      </c>
      <c r="R60" s="1"/>
      <c r="S60" s="74" t="str">
        <f t="shared" si="2"/>
        <v/>
      </c>
      <c r="T60" s="52" t="str">
        <f t="shared" si="3"/>
        <v>Image</v>
      </c>
      <c r="U60" s="103">
        <v>9785042300578</v>
      </c>
      <c r="V60" s="112" t="s">
        <v>1804</v>
      </c>
      <c r="W60" s="105" cm="1">
        <f t="array" ref="W60">[1]!SENTRUM_USD_PRICE_RUS_2024(AL60,2.95)</f>
        <v>27</v>
      </c>
      <c r="X60" s="103">
        <v>218</v>
      </c>
      <c r="Y60" s="106" t="s">
        <v>1431</v>
      </c>
      <c r="Z60" s="77" t="s">
        <v>44</v>
      </c>
      <c r="AA60" s="104" t="s">
        <v>1432</v>
      </c>
      <c r="AB60" s="104" t="s">
        <v>1433</v>
      </c>
      <c r="AC60" s="104" t="s">
        <v>1434</v>
      </c>
      <c r="AD60" s="104" t="s">
        <v>37</v>
      </c>
      <c r="AE60" s="104" t="s">
        <v>37</v>
      </c>
      <c r="AF60" s="104"/>
      <c r="AG60" s="104"/>
      <c r="AH60" t="s">
        <v>939</v>
      </c>
      <c r="AI60" t="s">
        <v>174</v>
      </c>
      <c r="AJ60" t="s">
        <v>1435</v>
      </c>
      <c r="AK60" s="121">
        <v>252.2</v>
      </c>
      <c r="AL60" s="118" cm="1">
        <f t="array" ref="AL60">[1]!SENTRUM_USD_CIF_NETTO_RUS(X60/1000,AK60*1.15,85,18)</f>
        <v>8.98</v>
      </c>
      <c r="AM60" s="121">
        <f t="shared" si="5"/>
        <v>3.0066815144766146</v>
      </c>
      <c r="AN60" s="127"/>
    </row>
    <row r="61" spans="1:40" customFormat="1">
      <c r="A61" s="45">
        <v>51</v>
      </c>
      <c r="B61" s="83"/>
      <c r="C61" s="46">
        <f t="shared" si="0"/>
        <v>9785389329584</v>
      </c>
      <c r="D61" s="47" t="s">
        <v>1577</v>
      </c>
      <c r="E61" s="48" t="s">
        <v>1423</v>
      </c>
      <c r="F61" s="49" t="s">
        <v>6</v>
      </c>
      <c r="G61" s="50">
        <v>736</v>
      </c>
      <c r="H61" s="47" t="s">
        <v>1805</v>
      </c>
      <c r="I61" s="123" t="s">
        <v>1806</v>
      </c>
      <c r="J61" s="47" t="s">
        <v>1807</v>
      </c>
      <c r="K61" s="51">
        <v>2026</v>
      </c>
      <c r="L61" s="47" t="s">
        <v>216</v>
      </c>
      <c r="M61" s="47" t="s">
        <v>1808</v>
      </c>
      <c r="N61" s="47" t="s">
        <v>1809</v>
      </c>
      <c r="O61" s="47" t="s">
        <v>1810</v>
      </c>
      <c r="P61" s="47" t="s">
        <v>1811</v>
      </c>
      <c r="Q61" s="81">
        <f t="shared" ref="Q61" si="54">ROUND(W61*(100%-Discount),1)</f>
        <v>68.900000000000006</v>
      </c>
      <c r="R61" s="1"/>
      <c r="S61" s="74" t="str">
        <f t="shared" si="2"/>
        <v/>
      </c>
      <c r="T61" s="52" t="str">
        <f t="shared" si="3"/>
        <v>Image</v>
      </c>
      <c r="U61" s="103">
        <v>9785389329584</v>
      </c>
      <c r="V61" s="112" t="s">
        <v>1812</v>
      </c>
      <c r="W61" s="105" cm="1">
        <f t="array" ref="W61">[1]!SENTRUM_USD_PRICE_RUS_2024(AL61,2.95)</f>
        <v>68.900000000000006</v>
      </c>
      <c r="X61" s="103">
        <v>671</v>
      </c>
      <c r="Y61" s="106" t="s">
        <v>1431</v>
      </c>
      <c r="Z61" s="77" t="s">
        <v>44</v>
      </c>
      <c r="AA61" s="104" t="s">
        <v>1432</v>
      </c>
      <c r="AB61" s="104" t="s">
        <v>1433</v>
      </c>
      <c r="AC61" s="104" t="s">
        <v>1434</v>
      </c>
      <c r="AD61" s="104" t="s">
        <v>37</v>
      </c>
      <c r="AE61" s="104" t="s">
        <v>37</v>
      </c>
      <c r="AF61" s="104"/>
      <c r="AG61" s="104"/>
      <c r="AH61" t="s">
        <v>939</v>
      </c>
      <c r="AI61" t="s">
        <v>174</v>
      </c>
      <c r="AJ61" t="s">
        <v>1435</v>
      </c>
      <c r="AK61" s="121">
        <v>520.76</v>
      </c>
      <c r="AL61" s="118" cm="1">
        <f t="array" ref="AL61">[1]!SENTRUM_USD_CIF_NETTO_RUS(X61/1000,AK61*1.15,85,18)</f>
        <v>23.18</v>
      </c>
      <c r="AM61" s="121">
        <f t="shared" si="5"/>
        <v>2.9723899913718728</v>
      </c>
      <c r="AN61" s="127"/>
    </row>
    <row r="62" spans="1:40" customFormat="1">
      <c r="A62" s="45">
        <v>52</v>
      </c>
      <c r="B62" s="83"/>
      <c r="C62" s="46">
        <f t="shared" si="0"/>
        <v>9785171757298</v>
      </c>
      <c r="D62" s="47" t="s">
        <v>30</v>
      </c>
      <c r="E62" s="48" t="s">
        <v>1423</v>
      </c>
      <c r="F62" s="49" t="s">
        <v>6</v>
      </c>
      <c r="G62" s="50">
        <v>352</v>
      </c>
      <c r="H62" s="47" t="s">
        <v>1813</v>
      </c>
      <c r="I62" s="123" t="s">
        <v>1814</v>
      </c>
      <c r="J62" s="47" t="s">
        <v>1815</v>
      </c>
      <c r="K62" s="51">
        <v>2026</v>
      </c>
      <c r="L62" s="47" t="s">
        <v>24</v>
      </c>
      <c r="M62" s="47" t="s">
        <v>1489</v>
      </c>
      <c r="N62" s="47" t="s">
        <v>1816</v>
      </c>
      <c r="O62" s="47" t="s">
        <v>1817</v>
      </c>
      <c r="P62" s="47" t="s">
        <v>1818</v>
      </c>
      <c r="Q62" s="81">
        <f t="shared" ref="Q62" si="55">ROUND(W62*(100%-Discount),1)</f>
        <v>51.5</v>
      </c>
      <c r="R62" s="1"/>
      <c r="S62" s="74" t="str">
        <f t="shared" si="2"/>
        <v/>
      </c>
      <c r="T62" s="52" t="str">
        <f t="shared" si="3"/>
        <v>Image</v>
      </c>
      <c r="U62" s="103">
        <v>9785171757298</v>
      </c>
      <c r="V62" s="112" t="s">
        <v>1819</v>
      </c>
      <c r="W62" s="105" cm="1">
        <f t="array" ref="W62">[1]!SENTRUM_USD_PRICE_RUS_2024(AL62,2.95)</f>
        <v>51.5</v>
      </c>
      <c r="X62" s="103">
        <v>380</v>
      </c>
      <c r="Y62" s="106" t="s">
        <v>1431</v>
      </c>
      <c r="Z62" s="77" t="s">
        <v>44</v>
      </c>
      <c r="AA62" s="104" t="s">
        <v>1432</v>
      </c>
      <c r="AB62" s="104" t="s">
        <v>1433</v>
      </c>
      <c r="AC62" s="104" t="s">
        <v>1434</v>
      </c>
      <c r="AD62" s="104" t="s">
        <v>37</v>
      </c>
      <c r="AE62" s="104" t="s">
        <v>37</v>
      </c>
      <c r="AF62" s="104"/>
      <c r="AG62" s="104"/>
      <c r="AH62" t="s">
        <v>939</v>
      </c>
      <c r="AI62" t="s">
        <v>174</v>
      </c>
      <c r="AJ62" t="s">
        <v>1435</v>
      </c>
      <c r="AK62" s="121">
        <v>533.76</v>
      </c>
      <c r="AL62" s="118" cm="1">
        <f t="array" ref="AL62">[1]!SENTRUM_USD_CIF_NETTO_RUS(X62/1000,AK62*1.15,85,18)</f>
        <v>17.3</v>
      </c>
      <c r="AM62" s="121">
        <f t="shared" si="5"/>
        <v>2.9768786127167628</v>
      </c>
      <c r="AN62" s="127"/>
    </row>
    <row r="63" spans="1:40" customFormat="1">
      <c r="A63" s="45">
        <v>53</v>
      </c>
      <c r="B63" s="83"/>
      <c r="C63" s="46">
        <f t="shared" si="0"/>
        <v>9785389327870</v>
      </c>
      <c r="D63" s="47" t="s">
        <v>30</v>
      </c>
      <c r="E63" s="48" t="s">
        <v>1423</v>
      </c>
      <c r="F63" s="49" t="s">
        <v>6</v>
      </c>
      <c r="G63" s="50">
        <v>560</v>
      </c>
      <c r="H63" s="47" t="s">
        <v>1820</v>
      </c>
      <c r="I63" s="123" t="s">
        <v>1821</v>
      </c>
      <c r="J63" s="47" t="s">
        <v>1822</v>
      </c>
      <c r="K63" s="51">
        <v>2026</v>
      </c>
      <c r="L63" s="47" t="s">
        <v>1526</v>
      </c>
      <c r="M63" s="47" t="s">
        <v>1527</v>
      </c>
      <c r="N63" s="47" t="s">
        <v>1823</v>
      </c>
      <c r="O63" s="47" t="s">
        <v>1824</v>
      </c>
      <c r="P63" s="47" t="s">
        <v>1825</v>
      </c>
      <c r="Q63" s="81">
        <f t="shared" ref="Q63" si="56">ROUND(W63*(100%-Discount),1)</f>
        <v>57.6</v>
      </c>
      <c r="R63" s="1"/>
      <c r="S63" s="74" t="str">
        <f t="shared" si="2"/>
        <v/>
      </c>
      <c r="T63" s="52" t="str">
        <f t="shared" si="3"/>
        <v>Image</v>
      </c>
      <c r="U63" s="103">
        <v>9785389327870</v>
      </c>
      <c r="V63" s="112" t="s">
        <v>1826</v>
      </c>
      <c r="W63" s="105" cm="1">
        <f t="array" ref="W63">[1]!SENTRUM_USD_PRICE_RUS_2024(AL63,2.95)</f>
        <v>57.6</v>
      </c>
      <c r="X63" s="103">
        <v>488</v>
      </c>
      <c r="Y63" s="106" t="s">
        <v>1431</v>
      </c>
      <c r="Z63" s="77" t="s">
        <v>44</v>
      </c>
      <c r="AA63" s="104" t="s">
        <v>1432</v>
      </c>
      <c r="AB63" s="104" t="s">
        <v>1433</v>
      </c>
      <c r="AC63" s="104" t="s">
        <v>1434</v>
      </c>
      <c r="AD63" s="104" t="s">
        <v>37</v>
      </c>
      <c r="AE63" s="104" t="s">
        <v>37</v>
      </c>
      <c r="AF63" s="104"/>
      <c r="AG63" s="104"/>
      <c r="AH63" t="s">
        <v>939</v>
      </c>
      <c r="AI63" t="s">
        <v>174</v>
      </c>
      <c r="AJ63" t="s">
        <v>1435</v>
      </c>
      <c r="AK63" s="121">
        <v>520.76</v>
      </c>
      <c r="AL63" s="118" cm="1">
        <f t="array" ref="AL63">[1]!SENTRUM_USD_CIF_NETTO_RUS(X63/1000,AK63*1.15,85,18)</f>
        <v>19.34</v>
      </c>
      <c r="AM63" s="121">
        <f t="shared" si="5"/>
        <v>2.9782833505687694</v>
      </c>
      <c r="AN63" s="127"/>
    </row>
    <row r="64" spans="1:40" customFormat="1">
      <c r="A64" s="45">
        <v>54</v>
      </c>
      <c r="B64" s="83" t="s">
        <v>2712</v>
      </c>
      <c r="C64" s="46">
        <f t="shared" si="0"/>
        <v>9785042360565</v>
      </c>
      <c r="D64" s="47" t="s">
        <v>30</v>
      </c>
      <c r="E64" s="48" t="s">
        <v>1423</v>
      </c>
      <c r="F64" s="49" t="s">
        <v>6</v>
      </c>
      <c r="G64" s="50">
        <v>416</v>
      </c>
      <c r="H64" s="47" t="s">
        <v>1827</v>
      </c>
      <c r="I64" s="123" t="s">
        <v>1828</v>
      </c>
      <c r="J64" s="47" t="s">
        <v>1829</v>
      </c>
      <c r="K64" s="51">
        <v>2026</v>
      </c>
      <c r="L64" s="47" t="s">
        <v>25</v>
      </c>
      <c r="M64" s="47" t="s">
        <v>1830</v>
      </c>
      <c r="N64" s="47" t="s">
        <v>1831</v>
      </c>
      <c r="O64" s="47" t="s">
        <v>1832</v>
      </c>
      <c r="P64" s="47" t="s">
        <v>1833</v>
      </c>
      <c r="Q64" s="81">
        <f t="shared" ref="Q64" si="57">ROUND(W64*(100%-Discount),1)</f>
        <v>62.7</v>
      </c>
      <c r="R64" s="1"/>
      <c r="S64" s="74" t="str">
        <f t="shared" si="2"/>
        <v/>
      </c>
      <c r="T64" s="52" t="str">
        <f t="shared" si="3"/>
        <v>Image</v>
      </c>
      <c r="U64" s="103">
        <v>9785042360565</v>
      </c>
      <c r="V64" s="112" t="s">
        <v>1834</v>
      </c>
      <c r="W64" s="105" cm="1">
        <f t="array" ref="W64">[1]!SENTRUM_USD_PRICE_RUS_2024(AL64,2.95)</f>
        <v>62.7</v>
      </c>
      <c r="X64" s="103">
        <v>455</v>
      </c>
      <c r="Y64" s="106" t="s">
        <v>1431</v>
      </c>
      <c r="Z64" s="77" t="s">
        <v>44</v>
      </c>
      <c r="AA64" s="104" t="s">
        <v>1432</v>
      </c>
      <c r="AB64" s="104" t="s">
        <v>1433</v>
      </c>
      <c r="AC64" s="104" t="s">
        <v>1434</v>
      </c>
      <c r="AD64" s="104" t="s">
        <v>37</v>
      </c>
      <c r="AE64" s="104" t="s">
        <v>37</v>
      </c>
      <c r="AF64" s="104"/>
      <c r="AG64" s="104"/>
      <c r="AH64" t="s">
        <v>939</v>
      </c>
      <c r="AI64" t="s">
        <v>174</v>
      </c>
      <c r="AJ64" t="s">
        <v>1435</v>
      </c>
      <c r="AK64" s="121">
        <v>661.5</v>
      </c>
      <c r="AL64" s="118" cm="1">
        <f t="array" ref="AL64">[1]!SENTRUM_USD_CIF_NETTO_RUS(X64/1000,AK64*1.15,85,18)</f>
        <v>21.1</v>
      </c>
      <c r="AM64" s="121">
        <f t="shared" si="5"/>
        <v>2.971563981042654</v>
      </c>
      <c r="AN64" s="127"/>
    </row>
    <row r="65" spans="1:40" customFormat="1">
      <c r="A65" s="45">
        <v>55</v>
      </c>
      <c r="B65" s="83"/>
      <c r="C65" s="46">
        <f t="shared" si="0"/>
        <v>9785389308992</v>
      </c>
      <c r="D65" s="47" t="s">
        <v>30</v>
      </c>
      <c r="E65" s="48" t="s">
        <v>1423</v>
      </c>
      <c r="F65" s="49" t="s">
        <v>6</v>
      </c>
      <c r="G65" s="50">
        <v>480</v>
      </c>
      <c r="H65" s="47" t="s">
        <v>1835</v>
      </c>
      <c r="I65" s="123" t="s">
        <v>1836</v>
      </c>
      <c r="J65" s="47" t="s">
        <v>1837</v>
      </c>
      <c r="K65" s="51">
        <v>2026</v>
      </c>
      <c r="L65" s="47" t="s">
        <v>216</v>
      </c>
      <c r="M65" s="47" t="s">
        <v>1677</v>
      </c>
      <c r="N65" s="47" t="s">
        <v>1838</v>
      </c>
      <c r="O65" s="47" t="s">
        <v>1839</v>
      </c>
      <c r="P65" s="47" t="s">
        <v>1840</v>
      </c>
      <c r="Q65" s="81">
        <f t="shared" ref="Q65" si="58">ROUND(W65*(100%-Discount),1)</f>
        <v>59.1</v>
      </c>
      <c r="R65" s="1"/>
      <c r="S65" s="74" t="str">
        <f t="shared" si="2"/>
        <v/>
      </c>
      <c r="T65" s="52" t="str">
        <f t="shared" si="3"/>
        <v>Image</v>
      </c>
      <c r="U65" s="103">
        <v>9785389308992</v>
      </c>
      <c r="V65" s="112" t="s">
        <v>1841</v>
      </c>
      <c r="W65" s="105" cm="1">
        <f t="array" ref="W65">[1]!SENTRUM_USD_PRICE_RUS_2024(AL65,2.95)</f>
        <v>59.1</v>
      </c>
      <c r="X65" s="103">
        <v>460</v>
      </c>
      <c r="Y65" s="106" t="s">
        <v>1431</v>
      </c>
      <c r="Z65" s="77" t="s">
        <v>44</v>
      </c>
      <c r="AA65" s="104" t="s">
        <v>1432</v>
      </c>
      <c r="AB65" s="104" t="s">
        <v>1433</v>
      </c>
      <c r="AC65" s="104" t="s">
        <v>1434</v>
      </c>
      <c r="AD65" s="104" t="s">
        <v>37</v>
      </c>
      <c r="AE65" s="104" t="s">
        <v>37</v>
      </c>
      <c r="AF65" s="104"/>
      <c r="AG65" s="104"/>
      <c r="AH65" t="s">
        <v>939</v>
      </c>
      <c r="AI65" t="s">
        <v>174</v>
      </c>
      <c r="AJ65" t="s">
        <v>1435</v>
      </c>
      <c r="AK65" s="121">
        <v>583.74</v>
      </c>
      <c r="AL65" s="118" cm="1">
        <f t="array" ref="AL65">[1]!SENTRUM_USD_CIF_NETTO_RUS(X65/1000,AK65*1.15,85,18)</f>
        <v>19.850000000000001</v>
      </c>
      <c r="AM65" s="121">
        <f t="shared" si="5"/>
        <v>2.9773299748110831</v>
      </c>
      <c r="AN65" s="127"/>
    </row>
    <row r="66" spans="1:40" customFormat="1">
      <c r="A66" s="45">
        <v>56</v>
      </c>
      <c r="B66" s="83"/>
      <c r="C66" s="46">
        <f t="shared" si="0"/>
        <v>9785042424199</v>
      </c>
      <c r="D66" s="47" t="s">
        <v>30</v>
      </c>
      <c r="E66" s="48" t="s">
        <v>1423</v>
      </c>
      <c r="F66" s="49" t="s">
        <v>6</v>
      </c>
      <c r="G66" s="50">
        <v>608</v>
      </c>
      <c r="H66" s="47" t="s">
        <v>1842</v>
      </c>
      <c r="I66" s="123" t="s">
        <v>1843</v>
      </c>
      <c r="J66" s="47" t="s">
        <v>1844</v>
      </c>
      <c r="K66" s="51">
        <v>2026</v>
      </c>
      <c r="L66" s="47" t="s">
        <v>25</v>
      </c>
      <c r="M66" s="47" t="s">
        <v>1800</v>
      </c>
      <c r="N66" s="47" t="s">
        <v>1845</v>
      </c>
      <c r="O66" s="47" t="s">
        <v>1846</v>
      </c>
      <c r="P66" s="47" t="s">
        <v>1847</v>
      </c>
      <c r="Q66" s="81">
        <f t="shared" ref="Q66" si="59">ROUND(W66*(100%-Discount),1)</f>
        <v>40</v>
      </c>
      <c r="R66" s="1"/>
      <c r="S66" s="74" t="str">
        <f t="shared" si="2"/>
        <v/>
      </c>
      <c r="T66" s="52" t="str">
        <f t="shared" si="3"/>
        <v>Image</v>
      </c>
      <c r="U66" s="103">
        <v>9785042424199</v>
      </c>
      <c r="V66" s="112" t="s">
        <v>1848</v>
      </c>
      <c r="W66" s="105" cm="1">
        <f t="array" ref="W66">[1]!SENTRUM_USD_PRICE_RUS_2024(AL66,2.95)</f>
        <v>40</v>
      </c>
      <c r="X66" s="103">
        <v>428</v>
      </c>
      <c r="Y66" s="106" t="s">
        <v>1431</v>
      </c>
      <c r="Z66" s="77" t="s">
        <v>44</v>
      </c>
      <c r="AA66" s="104" t="s">
        <v>1432</v>
      </c>
      <c r="AB66" s="104" t="s">
        <v>1433</v>
      </c>
      <c r="AC66" s="104" t="s">
        <v>1434</v>
      </c>
      <c r="AD66" s="104" t="s">
        <v>37</v>
      </c>
      <c r="AE66" s="104" t="s">
        <v>37</v>
      </c>
      <c r="AF66" s="104"/>
      <c r="AG66" s="104"/>
      <c r="AH66" t="s">
        <v>939</v>
      </c>
      <c r="AI66" t="s">
        <v>174</v>
      </c>
      <c r="AJ66" t="s">
        <v>1435</v>
      </c>
      <c r="AK66" s="121">
        <v>252.2</v>
      </c>
      <c r="AL66" s="118" cm="1">
        <f t="array" ref="AL66">[1]!SENTRUM_USD_CIF_NETTO_RUS(X66/1000,AK66*1.15,85,18)</f>
        <v>13.39</v>
      </c>
      <c r="AM66" s="121">
        <f t="shared" si="5"/>
        <v>2.9873039581777445</v>
      </c>
      <c r="AN66" s="127"/>
    </row>
    <row r="67" spans="1:40" customFormat="1">
      <c r="A67" s="45">
        <v>57</v>
      </c>
      <c r="B67" s="83"/>
      <c r="C67" s="46">
        <f t="shared" si="0"/>
        <v>9785171887001</v>
      </c>
      <c r="D67" s="47" t="s">
        <v>30</v>
      </c>
      <c r="E67" s="48" t="s">
        <v>1423</v>
      </c>
      <c r="F67" s="49" t="s">
        <v>6</v>
      </c>
      <c r="G67" s="50">
        <v>352</v>
      </c>
      <c r="H67" s="47" t="s">
        <v>1849</v>
      </c>
      <c r="I67" s="123" t="s">
        <v>1850</v>
      </c>
      <c r="J67" s="47" t="s">
        <v>1851</v>
      </c>
      <c r="K67" s="51">
        <v>2026</v>
      </c>
      <c r="L67" s="47" t="s">
        <v>24</v>
      </c>
      <c r="M67" s="47" t="s">
        <v>1616</v>
      </c>
      <c r="N67" s="47" t="s">
        <v>1852</v>
      </c>
      <c r="O67" s="47" t="s">
        <v>1853</v>
      </c>
      <c r="P67" s="47" t="s">
        <v>1854</v>
      </c>
      <c r="Q67" s="81">
        <f t="shared" ref="Q67" si="60">ROUND(W67*(100%-Discount),1)</f>
        <v>32.799999999999997</v>
      </c>
      <c r="R67" s="1"/>
      <c r="S67" s="74" t="str">
        <f t="shared" si="2"/>
        <v/>
      </c>
      <c r="T67" s="52" t="str">
        <f t="shared" si="3"/>
        <v>Image</v>
      </c>
      <c r="U67" s="103">
        <v>9785171887001</v>
      </c>
      <c r="V67" s="112" t="s">
        <v>1855</v>
      </c>
      <c r="W67" s="105" cm="1">
        <f t="array" ref="W67">[1]!SENTRUM_USD_PRICE_RUS_2024(AL67,2.95)</f>
        <v>32.799999999999997</v>
      </c>
      <c r="X67" s="103">
        <v>304</v>
      </c>
      <c r="Y67" s="106" t="s">
        <v>1431</v>
      </c>
      <c r="Z67" s="77" t="s">
        <v>44</v>
      </c>
      <c r="AA67" s="104" t="s">
        <v>1432</v>
      </c>
      <c r="AB67" s="104" t="s">
        <v>1433</v>
      </c>
      <c r="AC67" s="104" t="s">
        <v>1434</v>
      </c>
      <c r="AD67" s="104" t="s">
        <v>37</v>
      </c>
      <c r="AE67" s="104" t="s">
        <v>37</v>
      </c>
      <c r="AF67" s="104"/>
      <c r="AG67" s="104"/>
      <c r="AH67" t="s">
        <v>939</v>
      </c>
      <c r="AI67" t="s">
        <v>174</v>
      </c>
      <c r="AJ67" t="s">
        <v>1435</v>
      </c>
      <c r="AK67" s="121">
        <v>261.12</v>
      </c>
      <c r="AL67" s="118" cm="1">
        <f t="array" ref="AL67">[1]!SENTRUM_USD_CIF_NETTO_RUS(X67/1000,AK67*1.15,85,18)</f>
        <v>10.94</v>
      </c>
      <c r="AM67" s="121">
        <f t="shared" si="5"/>
        <v>2.9981718464351004</v>
      </c>
      <c r="AN67" s="127"/>
    </row>
    <row r="68" spans="1:40" customFormat="1">
      <c r="A68" s="45">
        <v>58</v>
      </c>
      <c r="B68" s="83"/>
      <c r="C68" s="46">
        <f t="shared" si="0"/>
        <v>9785171870829</v>
      </c>
      <c r="D68" s="47" t="s">
        <v>30</v>
      </c>
      <c r="E68" s="48" t="s">
        <v>1423</v>
      </c>
      <c r="F68" s="49" t="s">
        <v>6</v>
      </c>
      <c r="G68" s="50">
        <v>288</v>
      </c>
      <c r="H68" s="47" t="s">
        <v>1856</v>
      </c>
      <c r="I68" s="123" t="s">
        <v>1857</v>
      </c>
      <c r="J68" s="47" t="s">
        <v>1858</v>
      </c>
      <c r="K68" s="51">
        <v>2026</v>
      </c>
      <c r="L68" s="47" t="s">
        <v>24</v>
      </c>
      <c r="M68" s="47" t="s">
        <v>1859</v>
      </c>
      <c r="N68" s="47" t="s">
        <v>1860</v>
      </c>
      <c r="O68" s="47" t="s">
        <v>1861</v>
      </c>
      <c r="P68" s="47" t="s">
        <v>1862</v>
      </c>
      <c r="Q68" s="81">
        <f t="shared" ref="Q68" si="61">ROUND(W68*(100%-Discount),1)</f>
        <v>47.9</v>
      </c>
      <c r="R68" s="1"/>
      <c r="S68" s="74" t="str">
        <f t="shared" si="2"/>
        <v/>
      </c>
      <c r="T68" s="52" t="str">
        <f t="shared" si="3"/>
        <v>Image</v>
      </c>
      <c r="U68" s="103">
        <v>9785171870829</v>
      </c>
      <c r="V68" s="112" t="s">
        <v>1863</v>
      </c>
      <c r="W68" s="105" cm="1">
        <f t="array" ref="W68">[1]!SENTRUM_USD_PRICE_RUS_2024(AL68,2.95)</f>
        <v>47.9</v>
      </c>
      <c r="X68" s="103">
        <v>334</v>
      </c>
      <c r="Y68" s="106" t="s">
        <v>1431</v>
      </c>
      <c r="Z68" s="77" t="s">
        <v>44</v>
      </c>
      <c r="AA68" s="104" t="s">
        <v>1432</v>
      </c>
      <c r="AB68" s="104" t="s">
        <v>1433</v>
      </c>
      <c r="AC68" s="104" t="s">
        <v>1434</v>
      </c>
      <c r="AD68" s="104" t="s">
        <v>37</v>
      </c>
      <c r="AE68" s="104" t="s">
        <v>37</v>
      </c>
      <c r="AF68" s="104"/>
      <c r="AG68" s="104"/>
      <c r="AH68" t="s">
        <v>939</v>
      </c>
      <c r="AI68" t="s">
        <v>174</v>
      </c>
      <c r="AJ68" t="s">
        <v>1435</v>
      </c>
      <c r="AK68" s="121">
        <v>518.4</v>
      </c>
      <c r="AL68" s="118" cm="1">
        <f t="array" ref="AL68">[1]!SENTRUM_USD_CIF_NETTO_RUS(X68/1000,AK68*1.15,85,18)</f>
        <v>16.059999999999999</v>
      </c>
      <c r="AM68" s="121">
        <f t="shared" si="5"/>
        <v>2.9825653798256537</v>
      </c>
      <c r="AN68" s="127"/>
    </row>
    <row r="69" spans="1:40" customFormat="1">
      <c r="A69" s="45">
        <v>59</v>
      </c>
      <c r="B69" s="83"/>
      <c r="C69" s="46">
        <f t="shared" si="0"/>
        <v>9785389308732</v>
      </c>
      <c r="D69" s="47" t="s">
        <v>30</v>
      </c>
      <c r="E69" s="48" t="s">
        <v>1423</v>
      </c>
      <c r="F69" s="49" t="s">
        <v>6</v>
      </c>
      <c r="G69" s="50">
        <v>192</v>
      </c>
      <c r="H69" s="47" t="s">
        <v>1864</v>
      </c>
      <c r="I69" s="123" t="s">
        <v>1865</v>
      </c>
      <c r="J69" s="47" t="s">
        <v>1866</v>
      </c>
      <c r="K69" s="51">
        <v>2026</v>
      </c>
      <c r="L69" s="47" t="s">
        <v>216</v>
      </c>
      <c r="M69" s="47" t="s">
        <v>1677</v>
      </c>
      <c r="N69" s="47" t="s">
        <v>1867</v>
      </c>
      <c r="O69" s="47" t="s">
        <v>1868</v>
      </c>
      <c r="P69" s="47" t="s">
        <v>1869</v>
      </c>
      <c r="Q69" s="81">
        <f t="shared" ref="Q69" si="62">ROUND(W69*(100%-Discount),1)</f>
        <v>32.200000000000003</v>
      </c>
      <c r="R69" s="1"/>
      <c r="S69" s="74" t="str">
        <f t="shared" si="2"/>
        <v/>
      </c>
      <c r="T69" s="52" t="str">
        <f t="shared" si="3"/>
        <v>Image</v>
      </c>
      <c r="U69" s="103">
        <v>9785389308732</v>
      </c>
      <c r="V69" s="112" t="s">
        <v>1870</v>
      </c>
      <c r="W69" s="105" cm="1">
        <f t="array" ref="W69">[1]!SENTRUM_USD_PRICE_RUS_2024(AL69,2.95)</f>
        <v>32.200000000000003</v>
      </c>
      <c r="X69" s="103">
        <v>211</v>
      </c>
      <c r="Y69" s="106" t="s">
        <v>1431</v>
      </c>
      <c r="Z69" s="77" t="s">
        <v>44</v>
      </c>
      <c r="AA69" s="104" t="s">
        <v>1432</v>
      </c>
      <c r="AB69" s="104" t="s">
        <v>1433</v>
      </c>
      <c r="AC69" s="104" t="s">
        <v>1434</v>
      </c>
      <c r="AD69" s="104" t="s">
        <v>37</v>
      </c>
      <c r="AE69" s="104" t="s">
        <v>37</v>
      </c>
      <c r="AF69" s="104"/>
      <c r="AG69" s="104"/>
      <c r="AH69" t="s">
        <v>939</v>
      </c>
      <c r="AI69" t="s">
        <v>174</v>
      </c>
      <c r="AJ69" t="s">
        <v>1435</v>
      </c>
      <c r="AK69" s="121">
        <v>361.13</v>
      </c>
      <c r="AL69" s="118" cm="1">
        <f t="array" ref="AL69">[1]!SENTRUM_USD_CIF_NETTO_RUS(X69/1000,AK69*1.15,85,18)</f>
        <v>10.74</v>
      </c>
      <c r="AM69" s="121">
        <f t="shared" si="5"/>
        <v>2.9981378026070766</v>
      </c>
      <c r="AN69" s="127"/>
    </row>
    <row r="70" spans="1:40" customFormat="1">
      <c r="A70" s="45">
        <v>60</v>
      </c>
      <c r="B70" s="83"/>
      <c r="C70" s="46">
        <f t="shared" si="0"/>
        <v>9785171868857</v>
      </c>
      <c r="D70" s="47" t="s">
        <v>30</v>
      </c>
      <c r="E70" s="48" t="s">
        <v>1423</v>
      </c>
      <c r="F70" s="49" t="s">
        <v>6</v>
      </c>
      <c r="G70" s="50">
        <v>480</v>
      </c>
      <c r="H70" s="47" t="s">
        <v>1871</v>
      </c>
      <c r="I70" s="123" t="s">
        <v>1872</v>
      </c>
      <c r="J70" s="47" t="s">
        <v>1873</v>
      </c>
      <c r="K70" s="51">
        <v>2026</v>
      </c>
      <c r="L70" s="47" t="s">
        <v>24</v>
      </c>
      <c r="M70" s="47" t="s">
        <v>1616</v>
      </c>
      <c r="N70" s="47" t="s">
        <v>1874</v>
      </c>
      <c r="O70" s="47" t="s">
        <v>1875</v>
      </c>
      <c r="P70" s="47" t="s">
        <v>1876</v>
      </c>
      <c r="Q70" s="81">
        <f t="shared" ref="Q70" si="63">ROUND(W70*(100%-Discount),1)</f>
        <v>40.1</v>
      </c>
      <c r="R70" s="1"/>
      <c r="S70" s="74" t="str">
        <f t="shared" si="2"/>
        <v/>
      </c>
      <c r="T70" s="52" t="str">
        <f t="shared" si="3"/>
        <v>Image</v>
      </c>
      <c r="U70" s="103">
        <v>9785171868857</v>
      </c>
      <c r="V70" s="112" t="s">
        <v>1877</v>
      </c>
      <c r="W70" s="105" cm="1">
        <f t="array" ref="W70">[1]!SENTRUM_USD_PRICE_RUS_2024(AL70,2.95)</f>
        <v>40.1</v>
      </c>
      <c r="X70" s="103">
        <v>378</v>
      </c>
      <c r="Y70" s="106" t="s">
        <v>1431</v>
      </c>
      <c r="Z70" s="77" t="s">
        <v>44</v>
      </c>
      <c r="AA70" s="104" t="s">
        <v>1432</v>
      </c>
      <c r="AB70" s="104" t="s">
        <v>1433</v>
      </c>
      <c r="AC70" s="104" t="s">
        <v>1434</v>
      </c>
      <c r="AD70" s="104" t="s">
        <v>37</v>
      </c>
      <c r="AE70" s="104" t="s">
        <v>37</v>
      </c>
      <c r="AF70" s="104"/>
      <c r="AG70" s="104"/>
      <c r="AH70" t="s">
        <v>939</v>
      </c>
      <c r="AI70" t="s">
        <v>174</v>
      </c>
      <c r="AJ70" t="s">
        <v>1435</v>
      </c>
      <c r="AK70" s="121">
        <v>314.88</v>
      </c>
      <c r="AL70" s="118" cm="1">
        <f t="array" ref="AL70">[1]!SENTRUM_USD_CIF_NETTO_RUS(X70/1000,AK70*1.15,85,18)</f>
        <v>13.43</v>
      </c>
      <c r="AM70" s="121">
        <f t="shared" si="5"/>
        <v>2.9858525688756519</v>
      </c>
      <c r="AN70" s="127"/>
    </row>
    <row r="71" spans="1:40" customFormat="1">
      <c r="A71" s="45">
        <v>61</v>
      </c>
      <c r="B71" s="83" t="s">
        <v>2712</v>
      </c>
      <c r="C71" s="46">
        <f t="shared" si="0"/>
        <v>9785389325159</v>
      </c>
      <c r="D71" s="47" t="s">
        <v>30</v>
      </c>
      <c r="E71" s="48" t="s">
        <v>1423</v>
      </c>
      <c r="F71" s="49" t="s">
        <v>6</v>
      </c>
      <c r="G71" s="50">
        <v>512</v>
      </c>
      <c r="H71" s="47" t="s">
        <v>1878</v>
      </c>
      <c r="I71" s="123" t="s">
        <v>1879</v>
      </c>
      <c r="J71" s="47" t="s">
        <v>1880</v>
      </c>
      <c r="K71" s="51">
        <v>2026</v>
      </c>
      <c r="L71" s="47" t="s">
        <v>216</v>
      </c>
      <c r="M71" s="47" t="s">
        <v>1497</v>
      </c>
      <c r="N71" s="47" t="s">
        <v>1881</v>
      </c>
      <c r="O71" s="47" t="s">
        <v>1882</v>
      </c>
      <c r="P71" s="47" t="s">
        <v>1883</v>
      </c>
      <c r="Q71" s="81">
        <f t="shared" ref="Q71" si="64">ROUND(W71*(100%-Discount),1)</f>
        <v>61.6</v>
      </c>
      <c r="R71" s="1"/>
      <c r="S71" s="74" t="str">
        <f t="shared" si="2"/>
        <v/>
      </c>
      <c r="T71" s="52" t="str">
        <f t="shared" si="3"/>
        <v>Image</v>
      </c>
      <c r="U71" s="103">
        <v>9785389325159</v>
      </c>
      <c r="V71" s="112" t="s">
        <v>1884</v>
      </c>
      <c r="W71" s="125" cm="1">
        <f t="array" ref="W71">[1]!SENTRUM_USD_PRICE_RUS_2024(AL71,2.5)</f>
        <v>61.6</v>
      </c>
      <c r="X71" s="103">
        <v>678</v>
      </c>
      <c r="Y71" s="106" t="s">
        <v>1431</v>
      </c>
      <c r="Z71" s="77" t="s">
        <v>44</v>
      </c>
      <c r="AA71" s="104" t="s">
        <v>1432</v>
      </c>
      <c r="AB71" s="104" t="s">
        <v>1433</v>
      </c>
      <c r="AC71" s="104" t="s">
        <v>1434</v>
      </c>
      <c r="AD71" s="104" t="s">
        <v>37</v>
      </c>
      <c r="AE71" s="104" t="s">
        <v>37</v>
      </c>
      <c r="AF71" s="104"/>
      <c r="AG71" s="104"/>
      <c r="AH71" t="s">
        <v>939</v>
      </c>
      <c r="AI71" t="s">
        <v>174</v>
      </c>
      <c r="AJ71" t="s">
        <v>1435</v>
      </c>
      <c r="AK71" s="121">
        <v>583.74</v>
      </c>
      <c r="AL71" s="118" cm="1">
        <f t="array" ref="AL71">[1]!SENTRUM_USD_CIF_NETTO_RUS(X71/1000,AK71*1.15,85,18)</f>
        <v>24.42</v>
      </c>
      <c r="AM71" s="130">
        <f t="shared" si="5"/>
        <v>2.5225225225225225</v>
      </c>
      <c r="AN71" s="127"/>
    </row>
    <row r="72" spans="1:40" customFormat="1">
      <c r="A72" s="45">
        <v>62</v>
      </c>
      <c r="B72" s="83"/>
      <c r="C72" s="46">
        <f t="shared" si="0"/>
        <v>9785389319585</v>
      </c>
      <c r="D72" s="47" t="s">
        <v>30</v>
      </c>
      <c r="E72" s="48" t="s">
        <v>1423</v>
      </c>
      <c r="F72" s="49" t="s">
        <v>6</v>
      </c>
      <c r="G72" s="50">
        <v>320</v>
      </c>
      <c r="H72" s="47" t="s">
        <v>1885</v>
      </c>
      <c r="I72" s="123" t="s">
        <v>1886</v>
      </c>
      <c r="J72" s="47" t="s">
        <v>1887</v>
      </c>
      <c r="K72" s="51">
        <v>2026</v>
      </c>
      <c r="L72" s="47" t="s">
        <v>216</v>
      </c>
      <c r="M72" s="47" t="s">
        <v>1677</v>
      </c>
      <c r="N72" s="47" t="s">
        <v>1888</v>
      </c>
      <c r="O72" s="47" t="s">
        <v>1889</v>
      </c>
      <c r="P72" s="47" t="s">
        <v>1890</v>
      </c>
      <c r="Q72" s="81">
        <f t="shared" ref="Q72" si="65">ROUND(W72*(100%-Discount),1)</f>
        <v>49.8</v>
      </c>
      <c r="R72" s="1"/>
      <c r="S72" s="74" t="str">
        <f t="shared" si="2"/>
        <v/>
      </c>
      <c r="T72" s="52" t="str">
        <f t="shared" si="3"/>
        <v>Image</v>
      </c>
      <c r="U72" s="103">
        <v>9785389319585</v>
      </c>
      <c r="V72" s="112" t="s">
        <v>1891</v>
      </c>
      <c r="W72" s="105" cm="1">
        <f t="array" ref="W72">[1]!SENTRUM_USD_PRICE_RUS_2024(AL72,2.95)</f>
        <v>49.8</v>
      </c>
      <c r="X72" s="103">
        <v>338</v>
      </c>
      <c r="Y72" s="106" t="s">
        <v>1431</v>
      </c>
      <c r="Z72" s="77" t="s">
        <v>44</v>
      </c>
      <c r="AA72" s="104" t="s">
        <v>1432</v>
      </c>
      <c r="AB72" s="104" t="s">
        <v>1433</v>
      </c>
      <c r="AC72" s="104" t="s">
        <v>1434</v>
      </c>
      <c r="AD72" s="104" t="s">
        <v>37</v>
      </c>
      <c r="AE72" s="104" t="s">
        <v>37</v>
      </c>
      <c r="AF72" s="104"/>
      <c r="AG72" s="104"/>
      <c r="AH72" t="s">
        <v>939</v>
      </c>
      <c r="AI72" t="s">
        <v>174</v>
      </c>
      <c r="AJ72" t="s">
        <v>1435</v>
      </c>
      <c r="AK72" s="121">
        <v>550.16999999999996</v>
      </c>
      <c r="AL72" s="118" cm="1">
        <f t="array" ref="AL72">[1]!SENTRUM_USD_CIF_NETTO_RUS(X72/1000,AK72*1.15,85,18)</f>
        <v>16.7</v>
      </c>
      <c r="AM72" s="121">
        <f t="shared" si="5"/>
        <v>2.9820359281437123</v>
      </c>
      <c r="AN72" s="127"/>
    </row>
    <row r="73" spans="1:40" customFormat="1">
      <c r="A73" s="45">
        <v>63</v>
      </c>
      <c r="B73" s="83"/>
      <c r="C73" s="46">
        <f t="shared" si="0"/>
        <v>9785389284005</v>
      </c>
      <c r="D73" s="47" t="s">
        <v>30</v>
      </c>
      <c r="E73" s="48" t="s">
        <v>1423</v>
      </c>
      <c r="F73" s="49" t="s">
        <v>6</v>
      </c>
      <c r="G73" s="50">
        <v>512</v>
      </c>
      <c r="H73" s="47" t="s">
        <v>1892</v>
      </c>
      <c r="I73" s="123" t="s">
        <v>1893</v>
      </c>
      <c r="J73" s="47" t="s">
        <v>1894</v>
      </c>
      <c r="K73" s="51">
        <v>2026</v>
      </c>
      <c r="L73" s="47" t="s">
        <v>1526</v>
      </c>
      <c r="M73" s="47" t="s">
        <v>1895</v>
      </c>
      <c r="N73" s="47" t="s">
        <v>1896</v>
      </c>
      <c r="O73" s="47" t="s">
        <v>1897</v>
      </c>
      <c r="P73" s="47" t="s">
        <v>1898</v>
      </c>
      <c r="Q73" s="81">
        <f t="shared" ref="Q73" si="66">ROUND(W73*(100%-Discount),1)</f>
        <v>66.599999999999994</v>
      </c>
      <c r="R73" s="1"/>
      <c r="S73" s="74" t="str">
        <f t="shared" si="2"/>
        <v/>
      </c>
      <c r="T73" s="52" t="str">
        <f t="shared" si="3"/>
        <v>Image</v>
      </c>
      <c r="U73" s="103">
        <v>9785389284005</v>
      </c>
      <c r="V73" s="112" t="s">
        <v>1899</v>
      </c>
      <c r="W73" s="125" cm="1">
        <f t="array" ref="W73">[1]!SENTRUM_USD_PRICE_RUS_2024(AL73,2.5)</f>
        <v>66.599999999999994</v>
      </c>
      <c r="X73" s="103">
        <v>588</v>
      </c>
      <c r="Y73" s="106" t="s">
        <v>1431</v>
      </c>
      <c r="Z73" s="77" t="s">
        <v>44</v>
      </c>
      <c r="AA73" s="104" t="s">
        <v>1432</v>
      </c>
      <c r="AB73" s="104" t="s">
        <v>1433</v>
      </c>
      <c r="AC73" s="104" t="s">
        <v>1434</v>
      </c>
      <c r="AD73" s="104" t="s">
        <v>37</v>
      </c>
      <c r="AE73" s="104" t="s">
        <v>37</v>
      </c>
      <c r="AF73" s="104"/>
      <c r="AG73" s="104"/>
      <c r="AH73" t="s">
        <v>939</v>
      </c>
      <c r="AI73" t="s">
        <v>174</v>
      </c>
      <c r="AJ73" t="s">
        <v>1435</v>
      </c>
      <c r="AK73" s="121">
        <v>806.35</v>
      </c>
      <c r="AL73" s="118" cm="1">
        <f t="array" ref="AL73">[1]!SENTRUM_USD_CIF_NETTO_RUS(X73/1000,AK73*1.15,85,18)</f>
        <v>26.42</v>
      </c>
      <c r="AM73" s="130">
        <f t="shared" si="5"/>
        <v>2.5208175624526872</v>
      </c>
      <c r="AN73" s="127"/>
    </row>
    <row r="74" spans="1:40" customFormat="1">
      <c r="A74" s="45">
        <v>64</v>
      </c>
      <c r="B74" s="83"/>
      <c r="C74" s="46">
        <f t="shared" si="0"/>
        <v>9785171749026</v>
      </c>
      <c r="D74" s="47" t="s">
        <v>30</v>
      </c>
      <c r="E74" s="48" t="s">
        <v>1423</v>
      </c>
      <c r="F74" s="49" t="s">
        <v>6</v>
      </c>
      <c r="G74" s="50">
        <v>256</v>
      </c>
      <c r="H74" s="47" t="s">
        <v>1900</v>
      </c>
      <c r="I74" s="123" t="s">
        <v>1901</v>
      </c>
      <c r="J74" s="47" t="s">
        <v>1902</v>
      </c>
      <c r="K74" s="51">
        <v>2026</v>
      </c>
      <c r="L74" s="47" t="s">
        <v>24</v>
      </c>
      <c r="M74" s="47" t="s">
        <v>1903</v>
      </c>
      <c r="N74" s="47" t="s">
        <v>1904</v>
      </c>
      <c r="O74" s="47" t="s">
        <v>1905</v>
      </c>
      <c r="P74" s="47" t="s">
        <v>1906</v>
      </c>
      <c r="Q74" s="81">
        <f t="shared" ref="Q74" si="67">ROUND(W74*(100%-Discount),1)</f>
        <v>40.4</v>
      </c>
      <c r="R74" s="1"/>
      <c r="S74" s="74" t="str">
        <f t="shared" si="2"/>
        <v/>
      </c>
      <c r="T74" s="52" t="str">
        <f t="shared" si="3"/>
        <v>Image</v>
      </c>
      <c r="U74" s="103">
        <v>9785171749026</v>
      </c>
      <c r="V74" s="112" t="s">
        <v>1907</v>
      </c>
      <c r="W74" s="105" cm="1">
        <f t="array" ref="W74">[1]!SENTRUM_USD_PRICE_RUS_2024(AL74,2.95)</f>
        <v>40.4</v>
      </c>
      <c r="X74" s="103">
        <v>293</v>
      </c>
      <c r="Y74" s="106" t="s">
        <v>1431</v>
      </c>
      <c r="Z74" s="77" t="s">
        <v>44</v>
      </c>
      <c r="AA74" s="104" t="s">
        <v>1432</v>
      </c>
      <c r="AB74" s="104" t="s">
        <v>1433</v>
      </c>
      <c r="AC74" s="104" t="s">
        <v>1434</v>
      </c>
      <c r="AD74" s="104" t="s">
        <v>37</v>
      </c>
      <c r="AE74" s="104" t="s">
        <v>37</v>
      </c>
      <c r="AF74" s="104"/>
      <c r="AG74" s="104"/>
      <c r="AH74" t="s">
        <v>939</v>
      </c>
      <c r="AI74" t="s">
        <v>174</v>
      </c>
      <c r="AJ74" t="s">
        <v>1435</v>
      </c>
      <c r="AK74" s="121">
        <v>422.4</v>
      </c>
      <c r="AL74" s="118" cm="1">
        <f t="array" ref="AL74">[1]!SENTRUM_USD_CIF_NETTO_RUS(X74/1000,AK74*1.15,85,18)</f>
        <v>13.53</v>
      </c>
      <c r="AM74" s="121">
        <f t="shared" si="5"/>
        <v>2.9859571322985956</v>
      </c>
      <c r="AN74" s="127"/>
    </row>
    <row r="75" spans="1:40" customFormat="1">
      <c r="A75" s="45">
        <v>65</v>
      </c>
      <c r="B75" s="83"/>
      <c r="C75" s="46">
        <f t="shared" ref="C75:C138" si="68">HYPERLINK("https://sentrumbookstore.com/catalog/books/"&amp;U75&amp;"/",U75)</f>
        <v>9785171832872</v>
      </c>
      <c r="D75" s="47" t="s">
        <v>30</v>
      </c>
      <c r="E75" s="48" t="s">
        <v>1423</v>
      </c>
      <c r="F75" s="49" t="s">
        <v>6</v>
      </c>
      <c r="G75" s="50">
        <v>320</v>
      </c>
      <c r="H75" s="47" t="s">
        <v>1908</v>
      </c>
      <c r="I75" s="123" t="s">
        <v>1909</v>
      </c>
      <c r="J75" s="47" t="s">
        <v>1910</v>
      </c>
      <c r="K75" s="51">
        <v>2026</v>
      </c>
      <c r="L75" s="47" t="s">
        <v>24</v>
      </c>
      <c r="M75" s="47" t="s">
        <v>1753</v>
      </c>
      <c r="N75" s="47" t="s">
        <v>1911</v>
      </c>
      <c r="O75" s="47" t="s">
        <v>1912</v>
      </c>
      <c r="P75" s="47" t="s">
        <v>1913</v>
      </c>
      <c r="Q75" s="81">
        <f t="shared" ref="Q75" si="69">ROUND(W75*(100%-Discount),1)</f>
        <v>29.4</v>
      </c>
      <c r="R75" s="1"/>
      <c r="S75" s="74" t="str">
        <f t="shared" ref="S75:S138" si="70">IF(R75="","",R75*Q75)</f>
        <v/>
      </c>
      <c r="T75" s="52" t="str">
        <f t="shared" ref="T75:T138" si="71">HYPERLINK(V75,"Image")</f>
        <v>Image</v>
      </c>
      <c r="U75" s="103">
        <v>9785171832872</v>
      </c>
      <c r="V75" s="112" t="s">
        <v>1914</v>
      </c>
      <c r="W75" s="105" cm="1">
        <f t="array" ref="W75">[1]!SENTRUM_USD_PRICE_RUS_2024(AL75,2.95)</f>
        <v>29.4</v>
      </c>
      <c r="X75" s="103">
        <v>260</v>
      </c>
      <c r="Y75" s="106" t="s">
        <v>1431</v>
      </c>
      <c r="Z75" s="77" t="s">
        <v>44</v>
      </c>
      <c r="AA75" s="104" t="s">
        <v>1432</v>
      </c>
      <c r="AB75" s="104" t="s">
        <v>1433</v>
      </c>
      <c r="AC75" s="104" t="s">
        <v>1434</v>
      </c>
      <c r="AD75" s="104" t="s">
        <v>37</v>
      </c>
      <c r="AE75" s="104" t="s">
        <v>37</v>
      </c>
      <c r="AF75" s="104"/>
      <c r="AG75" s="104"/>
      <c r="AH75" t="s">
        <v>939</v>
      </c>
      <c r="AI75" t="s">
        <v>174</v>
      </c>
      <c r="AJ75" t="s">
        <v>1435</v>
      </c>
      <c r="AK75" s="121">
        <v>248.32</v>
      </c>
      <c r="AL75" s="118" cm="1">
        <f t="array" ref="AL75">[1]!SENTRUM_USD_CIF_NETTO_RUS(X75/1000,AK75*1.15,85,18)</f>
        <v>9.7899999999999991</v>
      </c>
      <c r="AM75" s="121">
        <f t="shared" si="5"/>
        <v>3.0030643513789581</v>
      </c>
      <c r="AN75" s="127"/>
    </row>
    <row r="76" spans="1:40" customFormat="1">
      <c r="A76" s="45">
        <v>66</v>
      </c>
      <c r="B76" s="83"/>
      <c r="C76" s="46">
        <f t="shared" si="68"/>
        <v>9785001678311</v>
      </c>
      <c r="D76" s="47" t="s">
        <v>104</v>
      </c>
      <c r="E76" s="48" t="s">
        <v>1423</v>
      </c>
      <c r="F76" s="49" t="s">
        <v>6</v>
      </c>
      <c r="G76" s="50">
        <v>192</v>
      </c>
      <c r="H76" s="47" t="s">
        <v>1915</v>
      </c>
      <c r="I76" s="123" t="s">
        <v>1916</v>
      </c>
      <c r="J76" s="47" t="s">
        <v>1917</v>
      </c>
      <c r="K76" s="51">
        <v>2026</v>
      </c>
      <c r="L76" s="47" t="s">
        <v>178</v>
      </c>
      <c r="M76" s="47" t="s">
        <v>1918</v>
      </c>
      <c r="N76" s="47" t="s">
        <v>1919</v>
      </c>
      <c r="O76" s="47" t="s">
        <v>1920</v>
      </c>
      <c r="P76" s="47" t="s">
        <v>1921</v>
      </c>
      <c r="Q76" s="81">
        <f t="shared" ref="Q76" si="72">ROUND(W76*(100%-Discount),1)</f>
        <v>49.1</v>
      </c>
      <c r="R76" s="1"/>
      <c r="S76" s="74" t="str">
        <f t="shared" si="70"/>
        <v/>
      </c>
      <c r="T76" s="52" t="str">
        <f t="shared" si="71"/>
        <v>Image</v>
      </c>
      <c r="U76" s="103">
        <v>9785001678311</v>
      </c>
      <c r="V76" s="112" t="s">
        <v>1922</v>
      </c>
      <c r="W76" s="105" cm="1">
        <f t="array" ref="W76">[1]!SENTRUM_USD_PRICE_RUS_2024(AL76,2.95)</f>
        <v>49.1</v>
      </c>
      <c r="X76" s="103">
        <v>177</v>
      </c>
      <c r="Y76" s="106" t="s">
        <v>1431</v>
      </c>
      <c r="Z76" s="77" t="s">
        <v>44</v>
      </c>
      <c r="AA76" s="104" t="s">
        <v>1432</v>
      </c>
      <c r="AB76" s="104" t="s">
        <v>1433</v>
      </c>
      <c r="AC76" s="104" t="s">
        <v>1434</v>
      </c>
      <c r="AD76" s="104" t="s">
        <v>37</v>
      </c>
      <c r="AE76" s="104" t="s">
        <v>37</v>
      </c>
      <c r="AF76" s="104"/>
      <c r="AG76" s="104"/>
      <c r="AH76" t="s">
        <v>939</v>
      </c>
      <c r="AI76" t="s">
        <v>174</v>
      </c>
      <c r="AJ76" t="s">
        <v>1435</v>
      </c>
      <c r="AK76" s="121">
        <v>731.5</v>
      </c>
      <c r="AL76" s="118" cm="1">
        <f t="array" ref="AL76">[1]!SENTRUM_USD_CIF_NETTO_RUS(X76/1000,AK76*1.15,85,18)</f>
        <v>16.489999999999998</v>
      </c>
      <c r="AM76" s="121">
        <f t="shared" ref="AM76:AM139" si="73">W76/AL76</f>
        <v>2.9775621588841727</v>
      </c>
      <c r="AN76" s="127"/>
    </row>
    <row r="77" spans="1:40" customFormat="1">
      <c r="A77" s="45">
        <v>67</v>
      </c>
      <c r="B77" s="83"/>
      <c r="C77" s="46">
        <f t="shared" si="68"/>
        <v>9785042486173</v>
      </c>
      <c r="D77" s="47" t="s">
        <v>30</v>
      </c>
      <c r="E77" s="48" t="s">
        <v>1423</v>
      </c>
      <c r="F77" s="49" t="s">
        <v>6</v>
      </c>
      <c r="G77" s="50">
        <v>512</v>
      </c>
      <c r="H77" s="47" t="s">
        <v>1923</v>
      </c>
      <c r="I77" s="123" t="s">
        <v>1924</v>
      </c>
      <c r="J77" s="47" t="s">
        <v>1925</v>
      </c>
      <c r="K77" s="51">
        <v>2026</v>
      </c>
      <c r="L77" s="47" t="s">
        <v>25</v>
      </c>
      <c r="M77" s="47" t="s">
        <v>1926</v>
      </c>
      <c r="N77" s="47" t="s">
        <v>1927</v>
      </c>
      <c r="O77" s="47" t="s">
        <v>1928</v>
      </c>
      <c r="P77" s="47" t="s">
        <v>1929</v>
      </c>
      <c r="Q77" s="81">
        <f t="shared" ref="Q77" si="74">ROUND(W77*(100%-Discount),1)</f>
        <v>63.9</v>
      </c>
      <c r="R77" s="1"/>
      <c r="S77" s="74" t="str">
        <f t="shared" si="70"/>
        <v/>
      </c>
      <c r="T77" s="52" t="str">
        <f t="shared" si="71"/>
        <v>Image</v>
      </c>
      <c r="U77" s="103">
        <v>9785042486173</v>
      </c>
      <c r="V77" s="112" t="s">
        <v>1930</v>
      </c>
      <c r="W77" s="105" cm="1">
        <f t="array" ref="W77">[1]!SENTRUM_USD_PRICE_RUS_2024(AL77,2.95)</f>
        <v>63.9</v>
      </c>
      <c r="X77" s="103">
        <v>554</v>
      </c>
      <c r="Y77" s="106" t="s">
        <v>1431</v>
      </c>
      <c r="Z77" s="77" t="s">
        <v>44</v>
      </c>
      <c r="AA77" s="104" t="s">
        <v>1432</v>
      </c>
      <c r="AB77" s="104" t="s">
        <v>1433</v>
      </c>
      <c r="AC77" s="104" t="s">
        <v>1434</v>
      </c>
      <c r="AD77" s="104" t="s">
        <v>37</v>
      </c>
      <c r="AE77" s="104" t="s">
        <v>37</v>
      </c>
      <c r="AF77" s="104"/>
      <c r="AG77" s="104"/>
      <c r="AH77" t="s">
        <v>939</v>
      </c>
      <c r="AI77" t="s">
        <v>174</v>
      </c>
      <c r="AJ77" t="s">
        <v>1435</v>
      </c>
      <c r="AK77" s="121">
        <v>565.5</v>
      </c>
      <c r="AL77" s="118" cm="1">
        <f t="array" ref="AL77">[1]!SENTRUM_USD_CIF_NETTO_RUS(X77/1000,AK77*1.15,85,18)</f>
        <v>21.5</v>
      </c>
      <c r="AM77" s="121">
        <f t="shared" si="73"/>
        <v>2.9720930232558138</v>
      </c>
      <c r="AN77" s="127"/>
    </row>
    <row r="78" spans="1:40" customFormat="1">
      <c r="A78" s="45">
        <v>68</v>
      </c>
      <c r="B78" s="83"/>
      <c r="C78" s="46">
        <f t="shared" si="68"/>
        <v>9785171780357</v>
      </c>
      <c r="D78" s="47" t="s">
        <v>30</v>
      </c>
      <c r="E78" s="48" t="s">
        <v>1423</v>
      </c>
      <c r="F78" s="49" t="s">
        <v>6</v>
      </c>
      <c r="G78" s="50">
        <v>512</v>
      </c>
      <c r="H78" s="47" t="s">
        <v>1931</v>
      </c>
      <c r="I78" s="123" t="s">
        <v>1932</v>
      </c>
      <c r="J78" s="47" t="s">
        <v>1933</v>
      </c>
      <c r="K78" s="51">
        <v>2026</v>
      </c>
      <c r="L78" s="47" t="s">
        <v>24</v>
      </c>
      <c r="M78" s="47" t="s">
        <v>1792</v>
      </c>
      <c r="N78" s="47" t="s">
        <v>1934</v>
      </c>
      <c r="O78" s="47" t="s">
        <v>1935</v>
      </c>
      <c r="P78" s="47" t="s">
        <v>1936</v>
      </c>
      <c r="Q78" s="81">
        <f t="shared" ref="Q78" si="75">ROUND(W78*(100%-Discount),1)</f>
        <v>52.7</v>
      </c>
      <c r="R78" s="1"/>
      <c r="S78" s="74" t="str">
        <f t="shared" si="70"/>
        <v/>
      </c>
      <c r="T78" s="52" t="str">
        <f t="shared" si="71"/>
        <v>Image</v>
      </c>
      <c r="U78" s="103">
        <v>9785171780357</v>
      </c>
      <c r="V78" s="112" t="s">
        <v>1937</v>
      </c>
      <c r="W78" s="105" cm="1">
        <f t="array" ref="W78">[1]!SENTRUM_USD_PRICE_RUS_2024(AL78,2.95)</f>
        <v>52.7</v>
      </c>
      <c r="X78" s="103">
        <v>470</v>
      </c>
      <c r="Y78" s="106" t="s">
        <v>1431</v>
      </c>
      <c r="Z78" s="77" t="s">
        <v>44</v>
      </c>
      <c r="AA78" s="104" t="s">
        <v>1432</v>
      </c>
      <c r="AB78" s="104" t="s">
        <v>1433</v>
      </c>
      <c r="AC78" s="104" t="s">
        <v>1434</v>
      </c>
      <c r="AD78" s="104" t="s">
        <v>37</v>
      </c>
      <c r="AE78" s="104" t="s">
        <v>37</v>
      </c>
      <c r="AF78" s="104"/>
      <c r="AG78" s="104"/>
      <c r="AH78" t="s">
        <v>939</v>
      </c>
      <c r="AI78" t="s">
        <v>174</v>
      </c>
      <c r="AJ78" t="s">
        <v>1435</v>
      </c>
      <c r="AK78" s="121">
        <v>449.28</v>
      </c>
      <c r="AL78" s="118" cm="1">
        <f t="array" ref="AL78">[1]!SENTRUM_USD_CIF_NETTO_RUS(X78/1000,AK78*1.15,85,18)</f>
        <v>17.71</v>
      </c>
      <c r="AM78" s="121">
        <f t="shared" si="73"/>
        <v>2.9757199322416712</v>
      </c>
      <c r="AN78" s="127"/>
    </row>
    <row r="79" spans="1:40" customFormat="1">
      <c r="A79" s="45">
        <v>69</v>
      </c>
      <c r="B79" s="83"/>
      <c r="C79" s="46">
        <f t="shared" si="68"/>
        <v>9785171778422</v>
      </c>
      <c r="D79" s="47" t="s">
        <v>30</v>
      </c>
      <c r="E79" s="48" t="s">
        <v>1423</v>
      </c>
      <c r="F79" s="49" t="s">
        <v>6</v>
      </c>
      <c r="G79" s="50">
        <v>256</v>
      </c>
      <c r="H79" s="47" t="s">
        <v>1938</v>
      </c>
      <c r="I79" s="123" t="s">
        <v>1939</v>
      </c>
      <c r="J79" s="47" t="s">
        <v>1940</v>
      </c>
      <c r="K79" s="51">
        <v>2026</v>
      </c>
      <c r="L79" s="47" t="s">
        <v>24</v>
      </c>
      <c r="M79" s="47" t="s">
        <v>1489</v>
      </c>
      <c r="N79" s="47" t="s">
        <v>1941</v>
      </c>
      <c r="O79" s="47" t="s">
        <v>1942</v>
      </c>
      <c r="P79" s="47" t="s">
        <v>1943</v>
      </c>
      <c r="Q79" s="81">
        <f t="shared" ref="Q79" si="76">ROUND(W79*(100%-Discount),1)</f>
        <v>44.2</v>
      </c>
      <c r="R79" s="1"/>
      <c r="S79" s="74" t="str">
        <f t="shared" si="70"/>
        <v/>
      </c>
      <c r="T79" s="52" t="str">
        <f t="shared" si="71"/>
        <v>Image</v>
      </c>
      <c r="U79" s="103">
        <v>9785171778422</v>
      </c>
      <c r="V79" s="112" t="s">
        <v>1944</v>
      </c>
      <c r="W79" s="105" cm="1">
        <f t="array" ref="W79">[1]!SENTRUM_USD_PRICE_RUS_2024(AL79,2.95)</f>
        <v>44.2</v>
      </c>
      <c r="X79" s="103">
        <v>288</v>
      </c>
      <c r="Y79" s="106" t="s">
        <v>1431</v>
      </c>
      <c r="Z79" s="77" t="s">
        <v>44</v>
      </c>
      <c r="AA79" s="104" t="s">
        <v>1432</v>
      </c>
      <c r="AB79" s="104" t="s">
        <v>1433</v>
      </c>
      <c r="AC79" s="104" t="s">
        <v>1434</v>
      </c>
      <c r="AD79" s="104" t="s">
        <v>37</v>
      </c>
      <c r="AE79" s="104" t="s">
        <v>37</v>
      </c>
      <c r="AF79" s="104"/>
      <c r="AG79" s="104"/>
      <c r="AH79" t="s">
        <v>939</v>
      </c>
      <c r="AI79" t="s">
        <v>174</v>
      </c>
      <c r="AJ79" t="s">
        <v>1435</v>
      </c>
      <c r="AK79" s="121">
        <v>503.04</v>
      </c>
      <c r="AL79" s="118" cm="1">
        <f t="array" ref="AL79">[1]!SENTRUM_USD_CIF_NETTO_RUS(X79/1000,AK79*1.15,85,18)</f>
        <v>14.83</v>
      </c>
      <c r="AM79" s="121">
        <f t="shared" si="73"/>
        <v>2.9804450438300742</v>
      </c>
      <c r="AN79" s="127"/>
    </row>
    <row r="80" spans="1:40" customFormat="1">
      <c r="A80" s="45">
        <v>70</v>
      </c>
      <c r="B80" s="83"/>
      <c r="C80" s="46">
        <f t="shared" si="68"/>
        <v>9785389281301</v>
      </c>
      <c r="D80" s="47" t="s">
        <v>30</v>
      </c>
      <c r="E80" s="48" t="s">
        <v>1423</v>
      </c>
      <c r="F80" s="49" t="s">
        <v>6</v>
      </c>
      <c r="G80" s="50">
        <v>416</v>
      </c>
      <c r="H80" s="47" t="s">
        <v>1945</v>
      </c>
      <c r="I80" s="123" t="s">
        <v>1946</v>
      </c>
      <c r="J80" s="47" t="s">
        <v>1947</v>
      </c>
      <c r="K80" s="51">
        <v>2026</v>
      </c>
      <c r="L80" s="47" t="s">
        <v>1526</v>
      </c>
      <c r="M80" s="47" t="s">
        <v>1895</v>
      </c>
      <c r="N80" s="47" t="s">
        <v>1948</v>
      </c>
      <c r="O80" s="47" t="s">
        <v>1949</v>
      </c>
      <c r="P80" s="47" t="s">
        <v>1950</v>
      </c>
      <c r="Q80" s="81">
        <f t="shared" ref="Q80" si="77">ROUND(W80*(100%-Discount),1)</f>
        <v>68</v>
      </c>
      <c r="R80" s="1"/>
      <c r="S80" s="74" t="str">
        <f t="shared" si="70"/>
        <v/>
      </c>
      <c r="T80" s="52" t="str">
        <f t="shared" si="71"/>
        <v>Image</v>
      </c>
      <c r="U80" s="103">
        <v>9785389281301</v>
      </c>
      <c r="V80" s="112" t="s">
        <v>1951</v>
      </c>
      <c r="W80" s="105" cm="1">
        <f t="array" ref="W80">[1]!SENTRUM_USD_PRICE_RUS_2024(AL80,2.95)</f>
        <v>68</v>
      </c>
      <c r="X80" s="103">
        <v>478</v>
      </c>
      <c r="Y80" s="106" t="s">
        <v>1431</v>
      </c>
      <c r="Z80" s="77" t="s">
        <v>44</v>
      </c>
      <c r="AA80" s="104" t="s">
        <v>1432</v>
      </c>
      <c r="AB80" s="104" t="s">
        <v>1433</v>
      </c>
      <c r="AC80" s="104" t="s">
        <v>1434</v>
      </c>
      <c r="AD80" s="104" t="s">
        <v>37</v>
      </c>
      <c r="AE80" s="104" t="s">
        <v>37</v>
      </c>
      <c r="AF80" s="104"/>
      <c r="AG80" s="104"/>
      <c r="AH80" t="s">
        <v>939</v>
      </c>
      <c r="AI80" t="s">
        <v>174</v>
      </c>
      <c r="AJ80" t="s">
        <v>1435</v>
      </c>
      <c r="AK80" s="121">
        <v>734.97</v>
      </c>
      <c r="AL80" s="118" cm="1">
        <f t="array" ref="AL80">[1]!SENTRUM_USD_CIF_NETTO_RUS(X80/1000,AK80*1.15,85,18)</f>
        <v>22.87</v>
      </c>
      <c r="AM80" s="121">
        <f t="shared" si="73"/>
        <v>2.9733275032794051</v>
      </c>
      <c r="AN80" s="127"/>
    </row>
    <row r="81" spans="1:40" customFormat="1">
      <c r="A81" s="45">
        <v>71</v>
      </c>
      <c r="B81" s="83"/>
      <c r="C81" s="46">
        <f t="shared" si="68"/>
        <v>9785890596024</v>
      </c>
      <c r="D81" s="47" t="s">
        <v>30</v>
      </c>
      <c r="E81" s="48" t="s">
        <v>1423</v>
      </c>
      <c r="F81" s="49" t="s">
        <v>6</v>
      </c>
      <c r="G81" s="50">
        <v>368</v>
      </c>
      <c r="H81" s="47" t="s">
        <v>1952</v>
      </c>
      <c r="I81" s="123" t="s">
        <v>1953</v>
      </c>
      <c r="J81" s="47" t="s">
        <v>1954</v>
      </c>
      <c r="K81" s="51">
        <v>2026</v>
      </c>
      <c r="L81" s="47" t="s">
        <v>1955</v>
      </c>
      <c r="M81" s="47"/>
      <c r="N81" s="47" t="s">
        <v>1956</v>
      </c>
      <c r="O81" s="47" t="s">
        <v>1957</v>
      </c>
      <c r="P81" s="47" t="s">
        <v>1958</v>
      </c>
      <c r="Q81" s="81">
        <f t="shared" ref="Q81" si="78">ROUND(W81*(100%-Discount),1)</f>
        <v>44</v>
      </c>
      <c r="R81" s="1"/>
      <c r="S81" s="74" t="str">
        <f t="shared" si="70"/>
        <v/>
      </c>
      <c r="T81" s="52" t="str">
        <f t="shared" si="71"/>
        <v>Image</v>
      </c>
      <c r="U81" s="103">
        <v>9785890596024</v>
      </c>
      <c r="V81" s="112" t="s">
        <v>1959</v>
      </c>
      <c r="W81" s="105" cm="1">
        <f t="array" ref="W81">[1]!SENTRUM_USD_PRICE_RUS_2024(AL81,2.95)</f>
        <v>44</v>
      </c>
      <c r="X81" s="103">
        <v>351</v>
      </c>
      <c r="Y81" s="106" t="s">
        <v>1431</v>
      </c>
      <c r="Z81" s="77" t="s">
        <v>44</v>
      </c>
      <c r="AA81" s="104" t="s">
        <v>1432</v>
      </c>
      <c r="AB81" s="104" t="s">
        <v>1433</v>
      </c>
      <c r="AC81" s="104" t="s">
        <v>1434</v>
      </c>
      <c r="AD81" s="104" t="s">
        <v>37</v>
      </c>
      <c r="AE81" s="104" t="s">
        <v>37</v>
      </c>
      <c r="AF81" s="104"/>
      <c r="AG81" s="104"/>
      <c r="AH81" t="s">
        <v>939</v>
      </c>
      <c r="AI81" t="s">
        <v>174</v>
      </c>
      <c r="AJ81" t="s">
        <v>1435</v>
      </c>
      <c r="AK81" s="121">
        <v>422.37</v>
      </c>
      <c r="AL81" s="118" cm="1">
        <f t="array" ref="AL81">[1]!SENTRUM_USD_CIF_NETTO_RUS(X81/1000,AK81*1.15,85,18)</f>
        <v>14.74</v>
      </c>
      <c r="AM81" s="121">
        <f t="shared" si="73"/>
        <v>2.9850746268656714</v>
      </c>
      <c r="AN81" s="127"/>
    </row>
    <row r="82" spans="1:40" customFormat="1">
      <c r="A82" s="45">
        <v>72</v>
      </c>
      <c r="B82" s="83"/>
      <c r="C82" s="46">
        <f t="shared" si="68"/>
        <v>9785002502660</v>
      </c>
      <c r="D82" s="47" t="s">
        <v>30</v>
      </c>
      <c r="E82" s="48" t="s">
        <v>1423</v>
      </c>
      <c r="F82" s="49" t="s">
        <v>6</v>
      </c>
      <c r="G82" s="50">
        <v>192</v>
      </c>
      <c r="H82" s="47" t="s">
        <v>1960</v>
      </c>
      <c r="I82" s="123" t="s">
        <v>1961</v>
      </c>
      <c r="J82" s="47" t="s">
        <v>1962</v>
      </c>
      <c r="K82" s="51">
        <v>2026</v>
      </c>
      <c r="L82" s="47" t="s">
        <v>660</v>
      </c>
      <c r="M82" s="47" t="s">
        <v>1963</v>
      </c>
      <c r="N82" s="47" t="s">
        <v>1964</v>
      </c>
      <c r="O82" s="47" t="s">
        <v>1965</v>
      </c>
      <c r="P82" s="47" t="s">
        <v>1966</v>
      </c>
      <c r="Q82" s="81">
        <f t="shared" ref="Q82" si="79">ROUND(W82*(100%-Discount),1)</f>
        <v>32.9</v>
      </c>
      <c r="R82" s="1"/>
      <c r="S82" s="74" t="str">
        <f t="shared" si="70"/>
        <v/>
      </c>
      <c r="T82" s="52" t="str">
        <f t="shared" si="71"/>
        <v>Image</v>
      </c>
      <c r="U82" s="103">
        <v>9785002502660</v>
      </c>
      <c r="V82" s="112" t="s">
        <v>1967</v>
      </c>
      <c r="W82" s="105" cm="1">
        <f t="array" ref="W82">[1]!SENTRUM_USD_PRICE_RUS_2024(AL82,2.95)</f>
        <v>32.9</v>
      </c>
      <c r="X82" s="103">
        <v>234</v>
      </c>
      <c r="Y82" s="106" t="s">
        <v>1431</v>
      </c>
      <c r="Z82" s="77" t="s">
        <v>44</v>
      </c>
      <c r="AA82" s="104" t="s">
        <v>1432</v>
      </c>
      <c r="AB82" s="104" t="s">
        <v>1433</v>
      </c>
      <c r="AC82" s="104" t="s">
        <v>1434</v>
      </c>
      <c r="AD82" s="104" t="s">
        <v>37</v>
      </c>
      <c r="AE82" s="104" t="s">
        <v>37</v>
      </c>
      <c r="AF82" s="104"/>
      <c r="AG82" s="104"/>
      <c r="AH82" t="s">
        <v>939</v>
      </c>
      <c r="AI82" t="s">
        <v>174</v>
      </c>
      <c r="AJ82" t="s">
        <v>1435</v>
      </c>
      <c r="AK82" s="121">
        <v>347.1</v>
      </c>
      <c r="AL82" s="118" cm="1">
        <f t="array" ref="AL82">[1]!SENTRUM_USD_CIF_NETTO_RUS(X82/1000,AK82*1.15,85,18)</f>
        <v>10.97</v>
      </c>
      <c r="AM82" s="121">
        <f t="shared" si="73"/>
        <v>2.9990884229717407</v>
      </c>
      <c r="AN82" s="127"/>
    </row>
    <row r="83" spans="1:40" customFormat="1">
      <c r="A83" s="45">
        <v>73</v>
      </c>
      <c r="B83" s="83"/>
      <c r="C83" s="46">
        <f t="shared" si="68"/>
        <v>9785171836153</v>
      </c>
      <c r="D83" s="47" t="s">
        <v>30</v>
      </c>
      <c r="E83" s="48" t="s">
        <v>1423</v>
      </c>
      <c r="F83" s="49" t="s">
        <v>6</v>
      </c>
      <c r="G83" s="50">
        <v>800</v>
      </c>
      <c r="H83" s="47" t="s">
        <v>1968</v>
      </c>
      <c r="I83" s="123" t="s">
        <v>1969</v>
      </c>
      <c r="J83" s="47" t="s">
        <v>1970</v>
      </c>
      <c r="K83" s="51">
        <v>2026</v>
      </c>
      <c r="L83" s="47" t="s">
        <v>24</v>
      </c>
      <c r="M83" s="47" t="s">
        <v>1753</v>
      </c>
      <c r="N83" s="47" t="s">
        <v>1971</v>
      </c>
      <c r="O83" s="47" t="s">
        <v>1972</v>
      </c>
      <c r="P83" s="47" t="s">
        <v>1973</v>
      </c>
      <c r="Q83" s="81">
        <f t="shared" ref="Q83" si="80">ROUND(W83*(100%-Discount),1)</f>
        <v>53.5</v>
      </c>
      <c r="R83" s="1"/>
      <c r="S83" s="74" t="str">
        <f t="shared" si="70"/>
        <v/>
      </c>
      <c r="T83" s="52" t="str">
        <f t="shared" si="71"/>
        <v>Image</v>
      </c>
      <c r="U83" s="103">
        <v>9785171836153</v>
      </c>
      <c r="V83" s="112" t="s">
        <v>1974</v>
      </c>
      <c r="W83" s="105" cm="1">
        <f t="array" ref="W83">[1]!SENTRUM_USD_PRICE_RUS_2024(AL83,2.95)</f>
        <v>53.5</v>
      </c>
      <c r="X83" s="103">
        <v>550</v>
      </c>
      <c r="Y83" s="106" t="s">
        <v>1431</v>
      </c>
      <c r="Z83" s="77" t="s">
        <v>44</v>
      </c>
      <c r="AA83" s="104" t="s">
        <v>1432</v>
      </c>
      <c r="AB83" s="104" t="s">
        <v>1433</v>
      </c>
      <c r="AC83" s="104" t="s">
        <v>1434</v>
      </c>
      <c r="AD83" s="104" t="s">
        <v>37</v>
      </c>
      <c r="AE83" s="104" t="s">
        <v>37</v>
      </c>
      <c r="AF83" s="104"/>
      <c r="AG83" s="104"/>
      <c r="AH83" t="s">
        <v>939</v>
      </c>
      <c r="AI83" t="s">
        <v>174</v>
      </c>
      <c r="AJ83" t="s">
        <v>1435</v>
      </c>
      <c r="AK83" s="121">
        <v>368.64</v>
      </c>
      <c r="AL83" s="118" cm="1">
        <f t="array" ref="AL83">[1]!SENTRUM_USD_CIF_NETTO_RUS(X83/1000,AK83*1.15,85,18)</f>
        <v>17.98</v>
      </c>
      <c r="AM83" s="121">
        <f t="shared" si="73"/>
        <v>2.9755283648498332</v>
      </c>
      <c r="AN83" s="127"/>
    </row>
    <row r="84" spans="1:40" customFormat="1">
      <c r="A84" s="45">
        <v>74</v>
      </c>
      <c r="B84" s="83"/>
      <c r="C84" s="46">
        <f t="shared" si="68"/>
        <v>9785171880132</v>
      </c>
      <c r="D84" s="47" t="s">
        <v>1577</v>
      </c>
      <c r="E84" s="48" t="s">
        <v>1423</v>
      </c>
      <c r="F84" s="49" t="s">
        <v>6</v>
      </c>
      <c r="G84" s="50">
        <v>672</v>
      </c>
      <c r="H84" s="47" t="s">
        <v>1975</v>
      </c>
      <c r="I84" s="123" t="s">
        <v>1976</v>
      </c>
      <c r="J84" s="47" t="s">
        <v>1977</v>
      </c>
      <c r="K84" s="51">
        <v>2026</v>
      </c>
      <c r="L84" s="47" t="s">
        <v>24</v>
      </c>
      <c r="M84" s="47" t="s">
        <v>1565</v>
      </c>
      <c r="N84" s="47" t="s">
        <v>1978</v>
      </c>
      <c r="O84" s="47" t="s">
        <v>1979</v>
      </c>
      <c r="P84" s="47" t="s">
        <v>1980</v>
      </c>
      <c r="Q84" s="81">
        <f t="shared" ref="Q84" si="81">ROUND(W84*(100%-Discount),1)</f>
        <v>66.400000000000006</v>
      </c>
      <c r="R84" s="1"/>
      <c r="S84" s="74" t="str">
        <f t="shared" si="70"/>
        <v/>
      </c>
      <c r="T84" s="52" t="str">
        <f t="shared" si="71"/>
        <v>Image</v>
      </c>
      <c r="U84" s="103">
        <v>9785171880132</v>
      </c>
      <c r="V84" s="112" t="s">
        <v>1981</v>
      </c>
      <c r="W84" s="105" cm="1">
        <f t="array" ref="W84">[1]!SENTRUM_USD_PRICE_RUS_2024(AL84,2.95)</f>
        <v>66.400000000000006</v>
      </c>
      <c r="X84" s="103">
        <v>620</v>
      </c>
      <c r="Y84" s="106" t="s">
        <v>1431</v>
      </c>
      <c r="Z84" s="77" t="s">
        <v>44</v>
      </c>
      <c r="AA84" s="104" t="s">
        <v>1432</v>
      </c>
      <c r="AB84" s="104" t="s">
        <v>1433</v>
      </c>
      <c r="AC84" s="104" t="s">
        <v>1434</v>
      </c>
      <c r="AD84" s="104" t="s">
        <v>37</v>
      </c>
      <c r="AE84" s="104" t="s">
        <v>37</v>
      </c>
      <c r="AF84" s="104"/>
      <c r="AG84" s="104"/>
      <c r="AH84" t="s">
        <v>939</v>
      </c>
      <c r="AI84" t="s">
        <v>174</v>
      </c>
      <c r="AJ84" t="s">
        <v>1435</v>
      </c>
      <c r="AK84" s="121">
        <v>533.76</v>
      </c>
      <c r="AL84" s="118" cm="1">
        <f t="array" ref="AL84">[1]!SENTRUM_USD_CIF_NETTO_RUS(X84/1000,AK84*1.15,85,18)</f>
        <v>22.33</v>
      </c>
      <c r="AM84" s="121">
        <f t="shared" si="73"/>
        <v>2.9735781459919397</v>
      </c>
      <c r="AN84" s="127"/>
    </row>
    <row r="85" spans="1:40" customFormat="1">
      <c r="A85" s="45">
        <v>75</v>
      </c>
      <c r="B85" s="83"/>
      <c r="C85" s="46">
        <f t="shared" si="68"/>
        <v>9785042420399</v>
      </c>
      <c r="D85" s="47" t="s">
        <v>30</v>
      </c>
      <c r="E85" s="48" t="s">
        <v>1423</v>
      </c>
      <c r="F85" s="49" t="s">
        <v>6</v>
      </c>
      <c r="G85" s="50">
        <v>256</v>
      </c>
      <c r="H85" s="47" t="s">
        <v>1982</v>
      </c>
      <c r="I85" s="123" t="s">
        <v>1983</v>
      </c>
      <c r="J85" s="47" t="s">
        <v>1984</v>
      </c>
      <c r="K85" s="51">
        <v>2026</v>
      </c>
      <c r="L85" s="47" t="s">
        <v>729</v>
      </c>
      <c r="M85" s="47" t="s">
        <v>1985</v>
      </c>
      <c r="N85" s="47" t="s">
        <v>1986</v>
      </c>
      <c r="O85" s="47" t="s">
        <v>1987</v>
      </c>
      <c r="P85" s="47" t="s">
        <v>1988</v>
      </c>
      <c r="Q85" s="81">
        <f t="shared" ref="Q85" si="82">ROUND(W85*(100%-Discount),1)</f>
        <v>39.700000000000003</v>
      </c>
      <c r="R85" s="1"/>
      <c r="S85" s="74" t="str">
        <f t="shared" si="70"/>
        <v/>
      </c>
      <c r="T85" s="52" t="str">
        <f t="shared" si="71"/>
        <v>Image</v>
      </c>
      <c r="U85" s="103">
        <v>9785042420399</v>
      </c>
      <c r="V85" s="112" t="s">
        <v>1989</v>
      </c>
      <c r="W85" s="105" cm="1">
        <f t="array" ref="W85">[1]!SENTRUM_USD_PRICE_RUS_2024(AL85,2.95)</f>
        <v>39.700000000000003</v>
      </c>
      <c r="X85" s="103">
        <v>332</v>
      </c>
      <c r="Y85" s="106" t="s">
        <v>1431</v>
      </c>
      <c r="Z85" s="77" t="s">
        <v>44</v>
      </c>
      <c r="AA85" s="104" t="s">
        <v>1432</v>
      </c>
      <c r="AB85" s="104" t="s">
        <v>1433</v>
      </c>
      <c r="AC85" s="104" t="s">
        <v>1434</v>
      </c>
      <c r="AD85" s="104" t="s">
        <v>37</v>
      </c>
      <c r="AE85" s="104" t="s">
        <v>37</v>
      </c>
      <c r="AF85" s="104"/>
      <c r="AG85" s="104"/>
      <c r="AH85" t="s">
        <v>939</v>
      </c>
      <c r="AI85" t="s">
        <v>174</v>
      </c>
      <c r="AJ85" t="s">
        <v>1435</v>
      </c>
      <c r="AK85" s="121">
        <v>362.7</v>
      </c>
      <c r="AL85" s="118" cm="1">
        <f t="array" ref="AL85">[1]!SENTRUM_USD_CIF_NETTO_RUS(X85/1000,AK85*1.15,85,18)</f>
        <v>13.3</v>
      </c>
      <c r="AM85" s="121">
        <f t="shared" si="73"/>
        <v>2.9849624060150375</v>
      </c>
      <c r="AN85" s="127"/>
    </row>
    <row r="86" spans="1:40" customFormat="1">
      <c r="A86" s="45">
        <v>76</v>
      </c>
      <c r="B86" s="83"/>
      <c r="C86" s="46">
        <f t="shared" si="68"/>
        <v>9785389291454</v>
      </c>
      <c r="D86" s="47" t="s">
        <v>30</v>
      </c>
      <c r="E86" s="48" t="s">
        <v>1423</v>
      </c>
      <c r="F86" s="49" t="s">
        <v>6</v>
      </c>
      <c r="G86" s="50">
        <v>432</v>
      </c>
      <c r="H86" s="47" t="s">
        <v>1990</v>
      </c>
      <c r="I86" s="123" t="s">
        <v>1991</v>
      </c>
      <c r="J86" s="47" t="s">
        <v>1992</v>
      </c>
      <c r="K86" s="51">
        <v>2026</v>
      </c>
      <c r="L86" s="47" t="s">
        <v>1526</v>
      </c>
      <c r="M86" s="47" t="s">
        <v>1993</v>
      </c>
      <c r="N86" s="47" t="s">
        <v>1994</v>
      </c>
      <c r="O86" s="47" t="s">
        <v>1995</v>
      </c>
      <c r="P86" s="47" t="s">
        <v>1996</v>
      </c>
      <c r="Q86" s="81">
        <f t="shared" ref="Q86" si="83">ROUND(W86*(100%-Discount),1)</f>
        <v>64.7</v>
      </c>
      <c r="R86" s="1"/>
      <c r="S86" s="74" t="str">
        <f t="shared" si="70"/>
        <v/>
      </c>
      <c r="T86" s="52" t="str">
        <f t="shared" si="71"/>
        <v>Image</v>
      </c>
      <c r="U86" s="103">
        <v>9785389291454</v>
      </c>
      <c r="V86" s="112" t="s">
        <v>1997</v>
      </c>
      <c r="W86" s="105" cm="1">
        <f t="array" ref="W86">[1]!SENTRUM_USD_PRICE_RUS_2024(AL86,2.95)</f>
        <v>64.7</v>
      </c>
      <c r="X86" s="103">
        <v>551</v>
      </c>
      <c r="Y86" s="106" t="s">
        <v>1431</v>
      </c>
      <c r="Z86" s="77" t="s">
        <v>44</v>
      </c>
      <c r="AA86" s="104" t="s">
        <v>1432</v>
      </c>
      <c r="AB86" s="104" t="s">
        <v>1433</v>
      </c>
      <c r="AC86" s="104" t="s">
        <v>1434</v>
      </c>
      <c r="AD86" s="104" t="s">
        <v>37</v>
      </c>
      <c r="AE86" s="104" t="s">
        <v>37</v>
      </c>
      <c r="AF86" s="104"/>
      <c r="AG86" s="104"/>
      <c r="AH86" t="s">
        <v>939</v>
      </c>
      <c r="AI86" t="s">
        <v>174</v>
      </c>
      <c r="AJ86" t="s">
        <v>1435</v>
      </c>
      <c r="AK86" s="121">
        <v>583.74</v>
      </c>
      <c r="AL86" s="118" cm="1">
        <f t="array" ref="AL86">[1]!SENTRUM_USD_CIF_NETTO_RUS(X86/1000,AK86*1.15,85,18)</f>
        <v>21.76</v>
      </c>
      <c r="AM86" s="121">
        <f t="shared" si="73"/>
        <v>2.9733455882352939</v>
      </c>
      <c r="AN86" s="127"/>
    </row>
    <row r="87" spans="1:40" customFormat="1">
      <c r="A87" s="45">
        <v>77</v>
      </c>
      <c r="B87" s="83"/>
      <c r="C87" s="46">
        <f t="shared" si="68"/>
        <v>9785042346101</v>
      </c>
      <c r="D87" s="47" t="s">
        <v>30</v>
      </c>
      <c r="E87" s="48" t="s">
        <v>1423</v>
      </c>
      <c r="F87" s="49" t="s">
        <v>6</v>
      </c>
      <c r="G87" s="50">
        <v>448</v>
      </c>
      <c r="H87" s="47" t="s">
        <v>1998</v>
      </c>
      <c r="I87" s="123" t="s">
        <v>1999</v>
      </c>
      <c r="J87" s="47" t="s">
        <v>2000</v>
      </c>
      <c r="K87" s="51">
        <v>2026</v>
      </c>
      <c r="L87" s="47" t="s">
        <v>2001</v>
      </c>
      <c r="M87" s="47" t="s">
        <v>2002</v>
      </c>
      <c r="N87" s="47" t="s">
        <v>2003</v>
      </c>
      <c r="O87" s="47" t="s">
        <v>2004</v>
      </c>
      <c r="P87" s="47" t="s">
        <v>2005</v>
      </c>
      <c r="Q87" s="81">
        <f t="shared" ref="Q87" si="84">ROUND(W87*(100%-Discount),1)</f>
        <v>50.7</v>
      </c>
      <c r="R87" s="1"/>
      <c r="S87" s="74" t="str">
        <f t="shared" si="70"/>
        <v/>
      </c>
      <c r="T87" s="52" t="str">
        <f t="shared" si="71"/>
        <v>Image</v>
      </c>
      <c r="U87" s="103">
        <v>9785042346101</v>
      </c>
      <c r="V87" s="112" t="s">
        <v>2006</v>
      </c>
      <c r="W87" s="105" cm="1">
        <f t="array" ref="W87">[1]!SENTRUM_USD_PRICE_RUS_2024(AL87,2.95)</f>
        <v>50.7</v>
      </c>
      <c r="X87" s="103">
        <v>453</v>
      </c>
      <c r="Y87" s="106" t="s">
        <v>1431</v>
      </c>
      <c r="Z87" s="77" t="s">
        <v>44</v>
      </c>
      <c r="AA87" s="104" t="s">
        <v>1432</v>
      </c>
      <c r="AB87" s="104" t="s">
        <v>1433</v>
      </c>
      <c r="AC87" s="104" t="s">
        <v>1434</v>
      </c>
      <c r="AD87" s="104" t="s">
        <v>37</v>
      </c>
      <c r="AE87" s="104" t="s">
        <v>37</v>
      </c>
      <c r="AF87" s="104"/>
      <c r="AG87" s="104"/>
      <c r="AH87" t="s">
        <v>939</v>
      </c>
      <c r="AI87" t="s">
        <v>174</v>
      </c>
      <c r="AJ87" t="s">
        <v>1435</v>
      </c>
      <c r="AK87" s="121">
        <v>429</v>
      </c>
      <c r="AL87" s="118" cm="1">
        <f t="array" ref="AL87">[1]!SENTRUM_USD_CIF_NETTO_RUS(X87/1000,AK87*1.15,85,18)</f>
        <v>17</v>
      </c>
      <c r="AM87" s="121">
        <f t="shared" si="73"/>
        <v>2.9823529411764707</v>
      </c>
      <c r="AN87" s="127"/>
    </row>
    <row r="88" spans="1:40" customFormat="1">
      <c r="A88" s="45">
        <v>78</v>
      </c>
      <c r="B88" s="83"/>
      <c r="C88" s="46">
        <f t="shared" si="68"/>
        <v>9785006306714</v>
      </c>
      <c r="D88" s="47" t="s">
        <v>30</v>
      </c>
      <c r="E88" s="48" t="s">
        <v>1423</v>
      </c>
      <c r="F88" s="49" t="s">
        <v>6</v>
      </c>
      <c r="G88" s="50">
        <v>360</v>
      </c>
      <c r="H88" s="47" t="s">
        <v>2007</v>
      </c>
      <c r="I88" s="123" t="s">
        <v>2008</v>
      </c>
      <c r="J88" s="47" t="s">
        <v>2009</v>
      </c>
      <c r="K88" s="51">
        <v>2026</v>
      </c>
      <c r="L88" s="47" t="s">
        <v>99</v>
      </c>
      <c r="M88" s="47"/>
      <c r="N88" s="47" t="s">
        <v>2010</v>
      </c>
      <c r="O88" s="47" t="s">
        <v>2011</v>
      </c>
      <c r="P88" s="47" t="s">
        <v>2012</v>
      </c>
      <c r="Q88" s="81">
        <f t="shared" ref="Q88" si="85">ROUND(W88*(100%-Discount),1)</f>
        <v>56.6</v>
      </c>
      <c r="R88" s="1"/>
      <c r="S88" s="74" t="str">
        <f t="shared" si="70"/>
        <v/>
      </c>
      <c r="T88" s="52" t="str">
        <f t="shared" si="71"/>
        <v>Image</v>
      </c>
      <c r="U88" s="103">
        <v>9785006306714</v>
      </c>
      <c r="V88" s="112" t="s">
        <v>2013</v>
      </c>
      <c r="W88" s="105" cm="1">
        <f t="array" ref="W88">[1]!SENTRUM_USD_PRICE_RUS_2024(AL88,2.95)</f>
        <v>56.6</v>
      </c>
      <c r="X88" s="103">
        <v>410</v>
      </c>
      <c r="Y88" s="106" t="s">
        <v>1431</v>
      </c>
      <c r="Z88" s="77" t="s">
        <v>44</v>
      </c>
      <c r="AA88" s="104" t="s">
        <v>1432</v>
      </c>
      <c r="AB88" s="104" t="s">
        <v>1433</v>
      </c>
      <c r="AC88" s="104" t="s">
        <v>1434</v>
      </c>
      <c r="AD88" s="104" t="s">
        <v>37</v>
      </c>
      <c r="AE88" s="104" t="s">
        <v>37</v>
      </c>
      <c r="AF88" s="104"/>
      <c r="AG88" s="104"/>
      <c r="AH88" t="s">
        <v>939</v>
      </c>
      <c r="AI88" t="s">
        <v>174</v>
      </c>
      <c r="AJ88" t="s">
        <v>1435</v>
      </c>
      <c r="AK88" s="121">
        <v>596.79999999999995</v>
      </c>
      <c r="AL88" s="118" cm="1">
        <f t="array" ref="AL88">[1]!SENTRUM_USD_CIF_NETTO_RUS(X88/1000,AK88*1.15,85,18)</f>
        <v>19.03</v>
      </c>
      <c r="AM88" s="121">
        <f t="shared" si="73"/>
        <v>2.9742511823436679</v>
      </c>
      <c r="AN88" s="127"/>
    </row>
    <row r="89" spans="1:40" customFormat="1">
      <c r="A89" s="45">
        <v>79</v>
      </c>
      <c r="B89" s="83"/>
      <c r="C89" s="46">
        <f t="shared" si="68"/>
        <v>9785389307964</v>
      </c>
      <c r="D89" s="47" t="s">
        <v>30</v>
      </c>
      <c r="E89" s="48" t="s">
        <v>1423</v>
      </c>
      <c r="F89" s="49" t="s">
        <v>6</v>
      </c>
      <c r="G89" s="50">
        <v>512</v>
      </c>
      <c r="H89" s="47" t="s">
        <v>2014</v>
      </c>
      <c r="I89" s="123" t="s">
        <v>2015</v>
      </c>
      <c r="J89" s="47" t="s">
        <v>2016</v>
      </c>
      <c r="K89" s="51">
        <v>2026</v>
      </c>
      <c r="L89" s="47" t="s">
        <v>216</v>
      </c>
      <c r="M89" s="47" t="s">
        <v>1466</v>
      </c>
      <c r="N89" s="47" t="s">
        <v>2017</v>
      </c>
      <c r="O89" s="47" t="s">
        <v>2018</v>
      </c>
      <c r="P89" s="47" t="s">
        <v>2019</v>
      </c>
      <c r="Q89" s="81">
        <f t="shared" ref="Q89" si="86">ROUND(W89*(100%-Discount),1)</f>
        <v>67.599999999999994</v>
      </c>
      <c r="R89" s="1"/>
      <c r="S89" s="74" t="str">
        <f t="shared" si="70"/>
        <v/>
      </c>
      <c r="T89" s="52" t="str">
        <f t="shared" si="71"/>
        <v>Image</v>
      </c>
      <c r="U89" s="103">
        <v>9785389307964</v>
      </c>
      <c r="V89" s="112" t="s">
        <v>2020</v>
      </c>
      <c r="W89" s="125" cm="1">
        <f t="array" ref="W89">[1]!SENTRUM_USD_PRICE_RUS_2024(AL89,2.5)</f>
        <v>67.599999999999994</v>
      </c>
      <c r="X89" s="103">
        <v>667</v>
      </c>
      <c r="Y89" s="106" t="s">
        <v>1431</v>
      </c>
      <c r="Z89" s="77" t="s">
        <v>44</v>
      </c>
      <c r="AA89" s="104" t="s">
        <v>1432</v>
      </c>
      <c r="AB89" s="104" t="s">
        <v>1433</v>
      </c>
      <c r="AC89" s="104" t="s">
        <v>1434</v>
      </c>
      <c r="AD89" s="104" t="s">
        <v>37</v>
      </c>
      <c r="AE89" s="104" t="s">
        <v>37</v>
      </c>
      <c r="AF89" s="104"/>
      <c r="AG89" s="104"/>
      <c r="AH89" t="s">
        <v>939</v>
      </c>
      <c r="AI89" t="s">
        <v>174</v>
      </c>
      <c r="AJ89" t="s">
        <v>1435</v>
      </c>
      <c r="AK89" s="121">
        <v>734.97</v>
      </c>
      <c r="AL89" s="118" cm="1">
        <f t="array" ref="AL89">[1]!SENTRUM_USD_CIF_NETTO_RUS(X89/1000,AK89*1.15,85,18)</f>
        <v>26.83</v>
      </c>
      <c r="AM89" s="130">
        <f t="shared" si="73"/>
        <v>2.5195676481550504</v>
      </c>
      <c r="AN89" s="127"/>
    </row>
    <row r="90" spans="1:40" customFormat="1">
      <c r="A90" s="45">
        <v>80</v>
      </c>
      <c r="B90" s="83"/>
      <c r="C90" s="46">
        <f t="shared" si="68"/>
        <v>9785042462412</v>
      </c>
      <c r="D90" s="47" t="s">
        <v>30</v>
      </c>
      <c r="E90" s="48" t="s">
        <v>2021</v>
      </c>
      <c r="F90" s="49" t="s">
        <v>6</v>
      </c>
      <c r="G90" s="50">
        <v>320</v>
      </c>
      <c r="H90" s="47" t="s">
        <v>2022</v>
      </c>
      <c r="I90" s="123" t="s">
        <v>2023</v>
      </c>
      <c r="J90" s="47" t="s">
        <v>2024</v>
      </c>
      <c r="K90" s="51">
        <v>2026</v>
      </c>
      <c r="L90" s="47" t="s">
        <v>25</v>
      </c>
      <c r="M90" s="47" t="s">
        <v>2025</v>
      </c>
      <c r="N90" s="47" t="s">
        <v>2026</v>
      </c>
      <c r="O90" s="47" t="s">
        <v>2027</v>
      </c>
      <c r="P90" s="47" t="s">
        <v>2028</v>
      </c>
      <c r="Q90" s="81">
        <f t="shared" ref="Q90" si="87">ROUND(W90*(100%-Discount),1)</f>
        <v>36</v>
      </c>
      <c r="R90" s="1"/>
      <c r="S90" s="74" t="str">
        <f t="shared" si="70"/>
        <v/>
      </c>
      <c r="T90" s="52" t="str">
        <f t="shared" si="71"/>
        <v>Image</v>
      </c>
      <c r="U90" s="103">
        <v>9785042462412</v>
      </c>
      <c r="V90" s="112" t="s">
        <v>2029</v>
      </c>
      <c r="W90" s="105" cm="1">
        <f t="array" ref="W90">[1]!SENTRUM_USD_PRICE_RUS_2024(AL90,2.95)</f>
        <v>36</v>
      </c>
      <c r="X90" s="103">
        <v>271</v>
      </c>
      <c r="Y90" s="106" t="s">
        <v>1431</v>
      </c>
      <c r="Z90" s="77" t="s">
        <v>44</v>
      </c>
      <c r="AA90" s="104" t="s">
        <v>1432</v>
      </c>
      <c r="AB90" s="104" t="s">
        <v>1433</v>
      </c>
      <c r="AC90" s="104" t="s">
        <v>1434</v>
      </c>
      <c r="AD90" s="104" t="s">
        <v>37</v>
      </c>
      <c r="AE90" s="104" t="s">
        <v>37</v>
      </c>
      <c r="AF90" s="104"/>
      <c r="AG90" s="104"/>
      <c r="AH90" t="s">
        <v>939</v>
      </c>
      <c r="AI90" t="s">
        <v>174</v>
      </c>
      <c r="AJ90" t="s">
        <v>1435</v>
      </c>
      <c r="AK90" s="121">
        <v>362.7</v>
      </c>
      <c r="AL90" s="118" cm="1">
        <f t="array" ref="AL90">[1]!SENTRUM_USD_CIF_NETTO_RUS(X90/1000,AK90*1.15,85,18)</f>
        <v>12.02</v>
      </c>
      <c r="AM90" s="121">
        <f t="shared" si="73"/>
        <v>2.9950083194675541</v>
      </c>
      <c r="AN90" s="127"/>
    </row>
    <row r="91" spans="1:40" customFormat="1">
      <c r="A91" s="45">
        <v>81</v>
      </c>
      <c r="B91" s="83"/>
      <c r="C91" s="46">
        <f t="shared" si="68"/>
        <v>9785042331510</v>
      </c>
      <c r="D91" s="47" t="s">
        <v>30</v>
      </c>
      <c r="E91" s="48" t="s">
        <v>2021</v>
      </c>
      <c r="F91" s="49" t="s">
        <v>6</v>
      </c>
      <c r="G91" s="50">
        <v>320</v>
      </c>
      <c r="H91" s="47" t="s">
        <v>2030</v>
      </c>
      <c r="I91" s="123" t="s">
        <v>2031</v>
      </c>
      <c r="J91" s="47" t="s">
        <v>2032</v>
      </c>
      <c r="K91" s="51">
        <v>2026</v>
      </c>
      <c r="L91" s="47" t="s">
        <v>25</v>
      </c>
      <c r="M91" s="47" t="s">
        <v>2033</v>
      </c>
      <c r="N91" s="47" t="s">
        <v>2034</v>
      </c>
      <c r="O91" s="47" t="s">
        <v>2035</v>
      </c>
      <c r="P91" s="47" t="s">
        <v>2036</v>
      </c>
      <c r="Q91" s="81">
        <f t="shared" ref="Q91" si="88">ROUND(W91*(100%-Discount),1)</f>
        <v>43.5</v>
      </c>
      <c r="R91" s="1"/>
      <c r="S91" s="74" t="str">
        <f t="shared" si="70"/>
        <v/>
      </c>
      <c r="T91" s="52" t="str">
        <f t="shared" si="71"/>
        <v>Image</v>
      </c>
      <c r="U91" s="103">
        <v>9785042331510</v>
      </c>
      <c r="V91" s="112" t="s">
        <v>2037</v>
      </c>
      <c r="W91" s="105" cm="1">
        <f t="array" ref="W91">[1]!SENTRUM_USD_PRICE_RUS_2024(AL91,2.95)</f>
        <v>43.5</v>
      </c>
      <c r="X91" s="103">
        <v>348</v>
      </c>
      <c r="Y91" s="106" t="s">
        <v>1431</v>
      </c>
      <c r="Z91" s="77" t="s">
        <v>44</v>
      </c>
      <c r="AA91" s="104" t="s">
        <v>1432</v>
      </c>
      <c r="AB91" s="104" t="s">
        <v>1433</v>
      </c>
      <c r="AC91" s="104" t="s">
        <v>1434</v>
      </c>
      <c r="AD91" s="104" t="s">
        <v>37</v>
      </c>
      <c r="AE91" s="104" t="s">
        <v>37</v>
      </c>
      <c r="AF91" s="104"/>
      <c r="AG91" s="104"/>
      <c r="AH91" t="s">
        <v>939</v>
      </c>
      <c r="AI91" t="s">
        <v>174</v>
      </c>
      <c r="AJ91" t="s">
        <v>1435</v>
      </c>
      <c r="AK91" s="121">
        <v>417.3</v>
      </c>
      <c r="AL91" s="118" cm="1">
        <f t="array" ref="AL91">[1]!SENTRUM_USD_CIF_NETTO_RUS(X91/1000,AK91*1.15,85,18)</f>
        <v>14.59</v>
      </c>
      <c r="AM91" s="121">
        <f t="shared" si="73"/>
        <v>2.9814941740918437</v>
      </c>
      <c r="AN91" s="127"/>
    </row>
    <row r="92" spans="1:40" customFormat="1">
      <c r="A92" s="45">
        <v>82</v>
      </c>
      <c r="B92" s="83"/>
      <c r="C92" s="46">
        <f t="shared" si="68"/>
        <v>9785171850333</v>
      </c>
      <c r="D92" s="47" t="s">
        <v>30</v>
      </c>
      <c r="E92" s="48" t="s">
        <v>2021</v>
      </c>
      <c r="F92" s="49" t="s">
        <v>6</v>
      </c>
      <c r="G92" s="50">
        <v>352</v>
      </c>
      <c r="H92" s="47" t="s">
        <v>2038</v>
      </c>
      <c r="I92" s="123" t="s">
        <v>2039</v>
      </c>
      <c r="J92" s="47" t="s">
        <v>2040</v>
      </c>
      <c r="K92" s="51">
        <v>2026</v>
      </c>
      <c r="L92" s="47" t="s">
        <v>24</v>
      </c>
      <c r="M92" s="47" t="s">
        <v>2041</v>
      </c>
      <c r="N92" s="47" t="s">
        <v>2042</v>
      </c>
      <c r="O92" s="47" t="s">
        <v>2043</v>
      </c>
      <c r="P92" s="47" t="s">
        <v>2044</v>
      </c>
      <c r="Q92" s="81">
        <f t="shared" ref="Q92" si="89">ROUND(W92*(100%-Discount),1)</f>
        <v>48.7</v>
      </c>
      <c r="R92" s="1"/>
      <c r="S92" s="74" t="str">
        <f t="shared" si="70"/>
        <v/>
      </c>
      <c r="T92" s="52" t="str">
        <f t="shared" si="71"/>
        <v>Image</v>
      </c>
      <c r="U92" s="103">
        <v>9785171850333</v>
      </c>
      <c r="V92" s="112" t="s">
        <v>2045</v>
      </c>
      <c r="W92" s="105" cm="1">
        <f t="array" ref="W92">[1]!SENTRUM_USD_PRICE_RUS_2024(AL92,2.95)</f>
        <v>48.7</v>
      </c>
      <c r="X92" s="103">
        <v>404</v>
      </c>
      <c r="Y92" s="106" t="s">
        <v>1431</v>
      </c>
      <c r="Z92" s="77" t="s">
        <v>44</v>
      </c>
      <c r="AA92" s="104" t="s">
        <v>1432</v>
      </c>
      <c r="AB92" s="104" t="s">
        <v>1433</v>
      </c>
      <c r="AC92" s="104" t="s">
        <v>1434</v>
      </c>
      <c r="AD92" s="104" t="s">
        <v>37</v>
      </c>
      <c r="AE92" s="104" t="s">
        <v>37</v>
      </c>
      <c r="AF92" s="104"/>
      <c r="AG92" s="104"/>
      <c r="AH92" t="s">
        <v>939</v>
      </c>
      <c r="AI92" t="s">
        <v>174</v>
      </c>
      <c r="AJ92" t="s">
        <v>1435</v>
      </c>
      <c r="AK92" s="121">
        <v>449.28</v>
      </c>
      <c r="AL92" s="118" cm="1">
        <f t="array" ref="AL92">[1]!SENTRUM_USD_CIF_NETTO_RUS(X92/1000,AK92*1.15,85,18)</f>
        <v>16.329999999999998</v>
      </c>
      <c r="AM92" s="121">
        <f t="shared" si="73"/>
        <v>2.9822412737293331</v>
      </c>
      <c r="AN92" s="127"/>
    </row>
    <row r="93" spans="1:40" customFormat="1">
      <c r="A93" s="45">
        <v>83</v>
      </c>
      <c r="B93" s="83"/>
      <c r="C93" s="46">
        <f t="shared" si="68"/>
        <v>9785171875961</v>
      </c>
      <c r="D93" s="47" t="s">
        <v>30</v>
      </c>
      <c r="E93" s="48" t="s">
        <v>2021</v>
      </c>
      <c r="F93" s="49" t="s">
        <v>6</v>
      </c>
      <c r="G93" s="50">
        <v>288</v>
      </c>
      <c r="H93" s="47" t="s">
        <v>2046</v>
      </c>
      <c r="I93" s="123" t="s">
        <v>2047</v>
      </c>
      <c r="J93" s="47" t="s">
        <v>2048</v>
      </c>
      <c r="K93" s="51">
        <v>2026</v>
      </c>
      <c r="L93" s="47" t="s">
        <v>24</v>
      </c>
      <c r="M93" s="47" t="s">
        <v>2049</v>
      </c>
      <c r="N93" s="47" t="s">
        <v>2050</v>
      </c>
      <c r="O93" s="47" t="s">
        <v>2051</v>
      </c>
      <c r="P93" s="47" t="s">
        <v>2052</v>
      </c>
      <c r="Q93" s="81">
        <f t="shared" ref="Q93" si="90">ROUND(W93*(100%-Discount),1)</f>
        <v>54.6</v>
      </c>
      <c r="R93" s="1"/>
      <c r="S93" s="74" t="str">
        <f t="shared" si="70"/>
        <v/>
      </c>
      <c r="T93" s="52" t="str">
        <f t="shared" si="71"/>
        <v>Image</v>
      </c>
      <c r="U93" s="103">
        <v>9785171875961</v>
      </c>
      <c r="V93" s="112" t="s">
        <v>2053</v>
      </c>
      <c r="W93" s="105" cm="1">
        <f t="array" ref="W93">[1]!SENTRUM_USD_PRICE_RUS_2024(AL93,2.95)</f>
        <v>54.6</v>
      </c>
      <c r="X93" s="103">
        <v>500</v>
      </c>
      <c r="Y93" s="106" t="s">
        <v>1431</v>
      </c>
      <c r="Z93" s="77" t="s">
        <v>44</v>
      </c>
      <c r="AA93" s="104" t="s">
        <v>1432</v>
      </c>
      <c r="AB93" s="104" t="s">
        <v>1433</v>
      </c>
      <c r="AC93" s="104" t="s">
        <v>1434</v>
      </c>
      <c r="AD93" s="104" t="s">
        <v>37</v>
      </c>
      <c r="AE93" s="104" t="s">
        <v>37</v>
      </c>
      <c r="AF93" s="104"/>
      <c r="AG93" s="104"/>
      <c r="AH93" t="s">
        <v>939</v>
      </c>
      <c r="AI93" t="s">
        <v>174</v>
      </c>
      <c r="AJ93" t="s">
        <v>1435</v>
      </c>
      <c r="AK93" s="121">
        <v>449.28</v>
      </c>
      <c r="AL93" s="118" cm="1">
        <f t="array" ref="AL93">[1]!SENTRUM_USD_CIF_NETTO_RUS(X93/1000,AK93*1.15,85,18)</f>
        <v>18.34</v>
      </c>
      <c r="AM93" s="121">
        <f t="shared" si="73"/>
        <v>2.9770992366412217</v>
      </c>
      <c r="AN93" s="127"/>
    </row>
    <row r="94" spans="1:40" customFormat="1">
      <c r="A94" s="45">
        <v>84</v>
      </c>
      <c r="B94" s="83" t="s">
        <v>2712</v>
      </c>
      <c r="C94" s="46">
        <f t="shared" si="68"/>
        <v>9785389293939</v>
      </c>
      <c r="D94" s="47" t="s">
        <v>1577</v>
      </c>
      <c r="E94" s="48" t="s">
        <v>2021</v>
      </c>
      <c r="F94" s="49" t="s">
        <v>6</v>
      </c>
      <c r="G94" s="50">
        <v>416</v>
      </c>
      <c r="H94" s="47" t="s">
        <v>2054</v>
      </c>
      <c r="I94" s="123" t="s">
        <v>2055</v>
      </c>
      <c r="J94" s="47" t="s">
        <v>2056</v>
      </c>
      <c r="K94" s="51">
        <v>2026</v>
      </c>
      <c r="L94" s="47" t="s">
        <v>216</v>
      </c>
      <c r="M94" s="47" t="s">
        <v>1808</v>
      </c>
      <c r="N94" s="47" t="s">
        <v>2057</v>
      </c>
      <c r="O94" s="47" t="s">
        <v>2058</v>
      </c>
      <c r="P94" s="47" t="s">
        <v>2059</v>
      </c>
      <c r="Q94" s="81">
        <f t="shared" ref="Q94" si="91">ROUND(W94*(100%-Discount),1)</f>
        <v>50.1</v>
      </c>
      <c r="R94" s="1"/>
      <c r="S94" s="74" t="str">
        <f t="shared" si="70"/>
        <v/>
      </c>
      <c r="T94" s="52" t="str">
        <f t="shared" si="71"/>
        <v>Image</v>
      </c>
      <c r="U94" s="103">
        <v>9785389293939</v>
      </c>
      <c r="V94" s="112" t="s">
        <v>2060</v>
      </c>
      <c r="W94" s="105" cm="1">
        <f t="array" ref="W94">[1]!SENTRUM_USD_PRICE_RUS_2024(AL94,2.95)</f>
        <v>50.1</v>
      </c>
      <c r="X94" s="103">
        <v>416</v>
      </c>
      <c r="Y94" s="106" t="s">
        <v>1431</v>
      </c>
      <c r="Z94" s="77" t="s">
        <v>44</v>
      </c>
      <c r="AA94" s="104" t="s">
        <v>1432</v>
      </c>
      <c r="AB94" s="104" t="s">
        <v>1433</v>
      </c>
      <c r="AC94" s="104" t="s">
        <v>1434</v>
      </c>
      <c r="AD94" s="104" t="s">
        <v>37</v>
      </c>
      <c r="AE94" s="104" t="s">
        <v>37</v>
      </c>
      <c r="AF94" s="104"/>
      <c r="AG94" s="104"/>
      <c r="AH94" t="s">
        <v>939</v>
      </c>
      <c r="AI94" t="s">
        <v>174</v>
      </c>
      <c r="AJ94" t="s">
        <v>1435</v>
      </c>
      <c r="AK94" s="121">
        <v>462</v>
      </c>
      <c r="AL94" s="118" cm="1">
        <f t="array" ref="AL94">[1]!SENTRUM_USD_CIF_NETTO_RUS(X94/1000,AK94*1.15,85,18)</f>
        <v>16.8</v>
      </c>
      <c r="AM94" s="121">
        <f t="shared" si="73"/>
        <v>2.9821428571428572</v>
      </c>
      <c r="AN94" s="127"/>
    </row>
    <row r="95" spans="1:40" customFormat="1">
      <c r="A95" s="45">
        <v>85</v>
      </c>
      <c r="B95" s="83"/>
      <c r="C95" s="46">
        <f t="shared" si="68"/>
        <v>9785171776077</v>
      </c>
      <c r="D95" s="47" t="s">
        <v>30</v>
      </c>
      <c r="E95" s="48" t="s">
        <v>2021</v>
      </c>
      <c r="F95" s="49" t="s">
        <v>6</v>
      </c>
      <c r="G95" s="50">
        <v>352</v>
      </c>
      <c r="H95" s="47" t="s">
        <v>2061</v>
      </c>
      <c r="I95" s="123" t="s">
        <v>2062</v>
      </c>
      <c r="J95" s="47" t="s">
        <v>2063</v>
      </c>
      <c r="K95" s="51">
        <v>2026</v>
      </c>
      <c r="L95" s="47" t="s">
        <v>24</v>
      </c>
      <c r="M95" s="47" t="s">
        <v>2064</v>
      </c>
      <c r="N95" s="47" t="s">
        <v>2065</v>
      </c>
      <c r="O95" s="47" t="s">
        <v>2066</v>
      </c>
      <c r="P95" s="47" t="s">
        <v>2067</v>
      </c>
      <c r="Q95" s="81">
        <f t="shared" ref="Q95" si="92">ROUND(W95*(100%-Discount),1)</f>
        <v>43.5</v>
      </c>
      <c r="R95" s="1"/>
      <c r="S95" s="74" t="str">
        <f t="shared" si="70"/>
        <v/>
      </c>
      <c r="T95" s="52" t="str">
        <f t="shared" si="71"/>
        <v>Image</v>
      </c>
      <c r="U95" s="103">
        <v>9785171776077</v>
      </c>
      <c r="V95" s="112" t="s">
        <v>2068</v>
      </c>
      <c r="W95" s="105" cm="1">
        <f t="array" ref="W95">[1]!SENTRUM_USD_PRICE_RUS_2024(AL95,2.95)</f>
        <v>43.5</v>
      </c>
      <c r="X95" s="103">
        <v>352</v>
      </c>
      <c r="Y95" s="106" t="s">
        <v>1431</v>
      </c>
      <c r="Z95" s="77" t="s">
        <v>44</v>
      </c>
      <c r="AA95" s="104" t="s">
        <v>1432</v>
      </c>
      <c r="AB95" s="104" t="s">
        <v>1433</v>
      </c>
      <c r="AC95" s="104" t="s">
        <v>1434</v>
      </c>
      <c r="AD95" s="104" t="s">
        <v>37</v>
      </c>
      <c r="AE95" s="104" t="s">
        <v>37</v>
      </c>
      <c r="AF95" s="104"/>
      <c r="AG95" s="104"/>
      <c r="AH95" t="s">
        <v>939</v>
      </c>
      <c r="AI95" t="s">
        <v>174</v>
      </c>
      <c r="AJ95" t="s">
        <v>1435</v>
      </c>
      <c r="AK95" s="121">
        <v>410.88</v>
      </c>
      <c r="AL95" s="118" cm="1">
        <f t="array" ref="AL95">[1]!SENTRUM_USD_CIF_NETTO_RUS(X95/1000,AK95*1.15,85,18)</f>
        <v>14.56</v>
      </c>
      <c r="AM95" s="121">
        <f t="shared" si="73"/>
        <v>2.9876373626373627</v>
      </c>
      <c r="AN95" s="127"/>
    </row>
    <row r="96" spans="1:40" customFormat="1">
      <c r="A96" s="45">
        <v>86</v>
      </c>
      <c r="B96" s="83"/>
      <c r="C96" s="46">
        <f t="shared" si="68"/>
        <v>9785042389634</v>
      </c>
      <c r="D96" s="47" t="s">
        <v>30</v>
      </c>
      <c r="E96" s="48" t="s">
        <v>2021</v>
      </c>
      <c r="F96" s="49" t="s">
        <v>6</v>
      </c>
      <c r="G96" s="50">
        <v>320</v>
      </c>
      <c r="H96" s="47" t="s">
        <v>2069</v>
      </c>
      <c r="I96" s="123" t="s">
        <v>2070</v>
      </c>
      <c r="J96" s="47" t="s">
        <v>2071</v>
      </c>
      <c r="K96" s="51">
        <v>2026</v>
      </c>
      <c r="L96" s="47" t="s">
        <v>25</v>
      </c>
      <c r="M96" s="47" t="s">
        <v>2072</v>
      </c>
      <c r="N96" s="47" t="s">
        <v>2073</v>
      </c>
      <c r="O96" s="47" t="s">
        <v>2074</v>
      </c>
      <c r="P96" s="47" t="s">
        <v>2075</v>
      </c>
      <c r="Q96" s="81">
        <f t="shared" ref="Q96" si="93">ROUND(W96*(100%-Discount),1)</f>
        <v>35.200000000000003</v>
      </c>
      <c r="R96" s="1"/>
      <c r="S96" s="74" t="str">
        <f t="shared" si="70"/>
        <v/>
      </c>
      <c r="T96" s="52" t="str">
        <f t="shared" si="71"/>
        <v>Image</v>
      </c>
      <c r="U96" s="103">
        <v>9785042389634</v>
      </c>
      <c r="V96" s="112" t="s">
        <v>2076</v>
      </c>
      <c r="W96" s="105" cm="1">
        <f t="array" ref="W96">[1]!SENTRUM_USD_PRICE_RUS_2024(AL96,2.95)</f>
        <v>35.200000000000003</v>
      </c>
      <c r="X96" s="103">
        <v>281</v>
      </c>
      <c r="Y96" s="106" t="s">
        <v>1431</v>
      </c>
      <c r="Z96" s="77" t="s">
        <v>44</v>
      </c>
      <c r="AA96" s="104" t="s">
        <v>1432</v>
      </c>
      <c r="AB96" s="104" t="s">
        <v>1433</v>
      </c>
      <c r="AC96" s="104" t="s">
        <v>1434</v>
      </c>
      <c r="AD96" s="104" t="s">
        <v>37</v>
      </c>
      <c r="AE96" s="104" t="s">
        <v>37</v>
      </c>
      <c r="AF96" s="104"/>
      <c r="AG96" s="104"/>
      <c r="AH96" t="s">
        <v>939</v>
      </c>
      <c r="AI96" t="s">
        <v>174</v>
      </c>
      <c r="AJ96" t="s">
        <v>1435</v>
      </c>
      <c r="AK96" s="121">
        <v>335.4</v>
      </c>
      <c r="AL96" s="118" cm="1">
        <f t="array" ref="AL96">[1]!SENTRUM_USD_CIF_NETTO_RUS(X96/1000,AK96*1.15,85,18)</f>
        <v>11.76</v>
      </c>
      <c r="AM96" s="121">
        <f t="shared" si="73"/>
        <v>2.9931972789115648</v>
      </c>
      <c r="AN96" s="127"/>
    </row>
    <row r="97" spans="1:40" customFormat="1">
      <c r="A97" s="45">
        <v>87</v>
      </c>
      <c r="B97" s="83"/>
      <c r="C97" s="46">
        <f t="shared" si="68"/>
        <v>9785042290558</v>
      </c>
      <c r="D97" s="47" t="s">
        <v>30</v>
      </c>
      <c r="E97" s="48" t="s">
        <v>2021</v>
      </c>
      <c r="F97" s="49" t="s">
        <v>6</v>
      </c>
      <c r="G97" s="50">
        <v>352</v>
      </c>
      <c r="H97" s="47" t="s">
        <v>2077</v>
      </c>
      <c r="I97" s="123" t="s">
        <v>2078</v>
      </c>
      <c r="J97" s="47" t="s">
        <v>2079</v>
      </c>
      <c r="K97" s="51">
        <v>2026</v>
      </c>
      <c r="L97" s="47" t="s">
        <v>25</v>
      </c>
      <c r="M97" s="47" t="s">
        <v>2080</v>
      </c>
      <c r="N97" s="47" t="s">
        <v>2081</v>
      </c>
      <c r="O97" s="47" t="s">
        <v>2082</v>
      </c>
      <c r="P97" s="47" t="s">
        <v>2083</v>
      </c>
      <c r="Q97" s="81">
        <f t="shared" ref="Q97" si="94">ROUND(W97*(100%-Discount),1)</f>
        <v>37</v>
      </c>
      <c r="R97" s="1"/>
      <c r="S97" s="74" t="str">
        <f t="shared" si="70"/>
        <v/>
      </c>
      <c r="T97" s="52" t="str">
        <f t="shared" si="71"/>
        <v>Image</v>
      </c>
      <c r="U97" s="103">
        <v>9785042290558</v>
      </c>
      <c r="V97" s="112" t="s">
        <v>2084</v>
      </c>
      <c r="W97" s="105" cm="1">
        <f t="array" ref="W97">[1]!SENTRUM_USD_PRICE_RUS_2024(AL97,2.95)</f>
        <v>37</v>
      </c>
      <c r="X97" s="103">
        <v>301</v>
      </c>
      <c r="Y97" s="106" t="s">
        <v>1431</v>
      </c>
      <c r="Z97" s="77" t="s">
        <v>44</v>
      </c>
      <c r="AA97" s="104" t="s">
        <v>1432</v>
      </c>
      <c r="AB97" s="104" t="s">
        <v>1433</v>
      </c>
      <c r="AC97" s="104" t="s">
        <v>1434</v>
      </c>
      <c r="AD97" s="104" t="s">
        <v>37</v>
      </c>
      <c r="AE97" s="104" t="s">
        <v>37</v>
      </c>
      <c r="AF97" s="104"/>
      <c r="AG97" s="104"/>
      <c r="AH97" t="s">
        <v>939</v>
      </c>
      <c r="AI97" t="s">
        <v>174</v>
      </c>
      <c r="AJ97" t="s">
        <v>1435</v>
      </c>
      <c r="AK97" s="121">
        <v>347.1</v>
      </c>
      <c r="AL97" s="118" cm="1">
        <f t="array" ref="AL97">[1]!SENTRUM_USD_CIF_NETTO_RUS(X97/1000,AK97*1.15,85,18)</f>
        <v>12.38</v>
      </c>
      <c r="AM97" s="121">
        <f t="shared" si="73"/>
        <v>2.9886914378029079</v>
      </c>
      <c r="AN97" s="127"/>
    </row>
    <row r="98" spans="1:40" customFormat="1">
      <c r="A98" s="45">
        <v>88</v>
      </c>
      <c r="B98" s="83"/>
      <c r="C98" s="46">
        <f t="shared" si="68"/>
        <v>9785171777210</v>
      </c>
      <c r="D98" s="47" t="s">
        <v>30</v>
      </c>
      <c r="E98" s="48" t="s">
        <v>2021</v>
      </c>
      <c r="F98" s="49" t="s">
        <v>6</v>
      </c>
      <c r="G98" s="50">
        <v>384</v>
      </c>
      <c r="H98" s="47" t="s">
        <v>2085</v>
      </c>
      <c r="I98" s="123" t="s">
        <v>2086</v>
      </c>
      <c r="J98" s="47" t="s">
        <v>2087</v>
      </c>
      <c r="K98" s="51">
        <v>2026</v>
      </c>
      <c r="L98" s="47" t="s">
        <v>24</v>
      </c>
      <c r="M98" s="47" t="s">
        <v>2041</v>
      </c>
      <c r="N98" s="47" t="s">
        <v>2088</v>
      </c>
      <c r="O98" s="47" t="s">
        <v>2089</v>
      </c>
      <c r="P98" s="47" t="s">
        <v>2090</v>
      </c>
      <c r="Q98" s="81">
        <f t="shared" ref="Q98" si="95">ROUND(W98*(100%-Discount),1)</f>
        <v>49.4</v>
      </c>
      <c r="R98" s="1"/>
      <c r="S98" s="74" t="str">
        <f t="shared" si="70"/>
        <v/>
      </c>
      <c r="T98" s="52" t="str">
        <f t="shared" si="71"/>
        <v>Image</v>
      </c>
      <c r="U98" s="103">
        <v>9785171777210</v>
      </c>
      <c r="V98" s="112" t="s">
        <v>2091</v>
      </c>
      <c r="W98" s="105" cm="1">
        <f t="array" ref="W98">[1]!SENTRUM_USD_PRICE_RUS_2024(AL98,2.95)</f>
        <v>49.4</v>
      </c>
      <c r="X98" s="103">
        <v>415</v>
      </c>
      <c r="Y98" s="106" t="s">
        <v>1431</v>
      </c>
      <c r="Z98" s="77" t="s">
        <v>44</v>
      </c>
      <c r="AA98" s="104" t="s">
        <v>1432</v>
      </c>
      <c r="AB98" s="104" t="s">
        <v>1433</v>
      </c>
      <c r="AC98" s="104" t="s">
        <v>1434</v>
      </c>
      <c r="AD98" s="104" t="s">
        <v>37</v>
      </c>
      <c r="AE98" s="104" t="s">
        <v>37</v>
      </c>
      <c r="AF98" s="104"/>
      <c r="AG98" s="104"/>
      <c r="AH98" t="s">
        <v>939</v>
      </c>
      <c r="AI98" t="s">
        <v>174</v>
      </c>
      <c r="AJ98" t="s">
        <v>1435</v>
      </c>
      <c r="AK98" s="121">
        <v>449.28</v>
      </c>
      <c r="AL98" s="118" cm="1">
        <f t="array" ref="AL98">[1]!SENTRUM_USD_CIF_NETTO_RUS(X98/1000,AK98*1.15,85,18)</f>
        <v>16.559999999999999</v>
      </c>
      <c r="AM98" s="121">
        <f t="shared" si="73"/>
        <v>2.9830917874396135</v>
      </c>
      <c r="AN98" s="127"/>
    </row>
    <row r="99" spans="1:40" customFormat="1">
      <c r="A99" s="45">
        <v>89</v>
      </c>
      <c r="B99" s="83"/>
      <c r="C99" s="46">
        <f t="shared" si="68"/>
        <v>9785389281066</v>
      </c>
      <c r="D99" s="47" t="s">
        <v>30</v>
      </c>
      <c r="E99" s="48" t="s">
        <v>2021</v>
      </c>
      <c r="F99" s="49" t="s">
        <v>6</v>
      </c>
      <c r="G99" s="50">
        <v>480</v>
      </c>
      <c r="H99" s="47" t="s">
        <v>2092</v>
      </c>
      <c r="I99" s="123" t="s">
        <v>2093</v>
      </c>
      <c r="J99" s="47" t="s">
        <v>2094</v>
      </c>
      <c r="K99" s="51">
        <v>2026</v>
      </c>
      <c r="L99" s="47" t="s">
        <v>1526</v>
      </c>
      <c r="M99" s="47" t="s">
        <v>2095</v>
      </c>
      <c r="N99" s="47" t="s">
        <v>2096</v>
      </c>
      <c r="O99" s="47" t="s">
        <v>2097</v>
      </c>
      <c r="P99" s="47" t="s">
        <v>2098</v>
      </c>
      <c r="Q99" s="81">
        <f t="shared" ref="Q99" si="96">ROUND(W99*(100%-Discount),1)</f>
        <v>43.4</v>
      </c>
      <c r="R99" s="1"/>
      <c r="S99" s="74" t="str">
        <f t="shared" si="70"/>
        <v/>
      </c>
      <c r="T99" s="52" t="str">
        <f t="shared" si="71"/>
        <v>Image</v>
      </c>
      <c r="U99" s="103">
        <v>9785389281066</v>
      </c>
      <c r="V99" s="112" t="s">
        <v>2099</v>
      </c>
      <c r="W99" s="105" cm="1">
        <f t="array" ref="W99">[1]!SENTRUM_USD_PRICE_RUS_2024(AL99,2.95)</f>
        <v>43.4</v>
      </c>
      <c r="X99" s="103">
        <v>333</v>
      </c>
      <c r="Y99" s="106" t="s">
        <v>1431</v>
      </c>
      <c r="Z99" s="77" t="s">
        <v>44</v>
      </c>
      <c r="AA99" s="104" t="s">
        <v>1432</v>
      </c>
      <c r="AB99" s="104" t="s">
        <v>1433</v>
      </c>
      <c r="AC99" s="104" t="s">
        <v>1434</v>
      </c>
      <c r="AD99" s="104" t="s">
        <v>37</v>
      </c>
      <c r="AE99" s="104" t="s">
        <v>37</v>
      </c>
      <c r="AF99" s="104"/>
      <c r="AG99" s="104"/>
      <c r="AH99" t="s">
        <v>939</v>
      </c>
      <c r="AI99" t="s">
        <v>174</v>
      </c>
      <c r="AJ99" t="s">
        <v>1435</v>
      </c>
      <c r="AK99" s="121">
        <v>432.59</v>
      </c>
      <c r="AL99" s="118" cm="1">
        <f t="array" ref="AL99">[1]!SENTRUM_USD_CIF_NETTO_RUS(X99/1000,AK99*1.15,85,18)</f>
        <v>14.54</v>
      </c>
      <c r="AM99" s="121">
        <f t="shared" si="73"/>
        <v>2.984869325997249</v>
      </c>
      <c r="AN99" s="127"/>
    </row>
    <row r="100" spans="1:40" customFormat="1">
      <c r="A100" s="45">
        <v>90</v>
      </c>
      <c r="B100" s="83" t="s">
        <v>2712</v>
      </c>
      <c r="C100" s="46">
        <f t="shared" si="68"/>
        <v>9785389296145</v>
      </c>
      <c r="D100" s="47" t="s">
        <v>30</v>
      </c>
      <c r="E100" s="48" t="s">
        <v>2021</v>
      </c>
      <c r="F100" s="49" t="s">
        <v>6</v>
      </c>
      <c r="G100" s="50">
        <v>416</v>
      </c>
      <c r="H100" s="47" t="s">
        <v>2100</v>
      </c>
      <c r="I100" s="123" t="s">
        <v>2101</v>
      </c>
      <c r="J100" s="47" t="s">
        <v>2102</v>
      </c>
      <c r="K100" s="51">
        <v>2026</v>
      </c>
      <c r="L100" s="47" t="s">
        <v>216</v>
      </c>
      <c r="M100" s="47" t="s">
        <v>2103</v>
      </c>
      <c r="N100" s="47" t="s">
        <v>2104</v>
      </c>
      <c r="O100" s="47" t="s">
        <v>2105</v>
      </c>
      <c r="P100" s="47" t="s">
        <v>2106</v>
      </c>
      <c r="Q100" s="81">
        <f t="shared" ref="Q100" si="97">ROUND(W100*(100%-Discount),1)</f>
        <v>65.599999999999994</v>
      </c>
      <c r="R100" s="1"/>
      <c r="S100" s="74" t="str">
        <f t="shared" si="70"/>
        <v/>
      </c>
      <c r="T100" s="52" t="str">
        <f t="shared" si="71"/>
        <v>Image</v>
      </c>
      <c r="U100" s="103">
        <v>9785389296145</v>
      </c>
      <c r="V100" s="112" t="s">
        <v>2107</v>
      </c>
      <c r="W100" s="105" cm="1">
        <f t="array" ref="W100">[1]!SENTRUM_USD_PRICE_RUS_2024(AL100,2.95)</f>
        <v>65.599999999999994</v>
      </c>
      <c r="X100" s="103">
        <v>510</v>
      </c>
      <c r="Y100" s="106" t="s">
        <v>1431</v>
      </c>
      <c r="Z100" s="77" t="s">
        <v>44</v>
      </c>
      <c r="AA100" s="104" t="s">
        <v>1432</v>
      </c>
      <c r="AB100" s="104" t="s">
        <v>1433</v>
      </c>
      <c r="AC100" s="104" t="s">
        <v>1434</v>
      </c>
      <c r="AD100" s="104" t="s">
        <v>37</v>
      </c>
      <c r="AE100" s="104" t="s">
        <v>37</v>
      </c>
      <c r="AF100" s="104"/>
      <c r="AG100" s="104"/>
      <c r="AH100" t="s">
        <v>939</v>
      </c>
      <c r="AI100" t="s">
        <v>174</v>
      </c>
      <c r="AJ100" t="s">
        <v>1435</v>
      </c>
      <c r="AK100" s="121">
        <v>651.1</v>
      </c>
      <c r="AL100" s="118" cm="1">
        <f t="array" ref="AL100">[1]!SENTRUM_USD_CIF_NETTO_RUS(X100/1000,AK100*1.15,85,18)</f>
        <v>22.08</v>
      </c>
      <c r="AM100" s="121">
        <f t="shared" si="73"/>
        <v>2.9710144927536231</v>
      </c>
      <c r="AN100" s="127"/>
    </row>
    <row r="101" spans="1:40" customFormat="1">
      <c r="A101" s="45">
        <v>91</v>
      </c>
      <c r="B101" s="83"/>
      <c r="C101" s="46">
        <f t="shared" si="68"/>
        <v>9785042380976</v>
      </c>
      <c r="D101" s="47" t="s">
        <v>30</v>
      </c>
      <c r="E101" s="48" t="s">
        <v>2021</v>
      </c>
      <c r="F101" s="49" t="s">
        <v>6</v>
      </c>
      <c r="G101" s="50">
        <v>352</v>
      </c>
      <c r="H101" s="47" t="s">
        <v>2108</v>
      </c>
      <c r="I101" s="123" t="s">
        <v>2109</v>
      </c>
      <c r="J101" s="47" t="s">
        <v>2110</v>
      </c>
      <c r="K101" s="51">
        <v>2026</v>
      </c>
      <c r="L101" s="47" t="s">
        <v>25</v>
      </c>
      <c r="M101" s="47" t="s">
        <v>2111</v>
      </c>
      <c r="N101" s="47" t="s">
        <v>2112</v>
      </c>
      <c r="O101" s="47" t="s">
        <v>2113</v>
      </c>
      <c r="P101" s="47" t="s">
        <v>2114</v>
      </c>
      <c r="Q101" s="81">
        <f t="shared" ref="Q101" si="98">ROUND(W101*(100%-Discount),1)</f>
        <v>50.6</v>
      </c>
      <c r="R101" s="1"/>
      <c r="S101" s="74" t="str">
        <f t="shared" si="70"/>
        <v/>
      </c>
      <c r="T101" s="52" t="str">
        <f t="shared" si="71"/>
        <v>Image</v>
      </c>
      <c r="U101" s="103">
        <v>9785042380976</v>
      </c>
      <c r="V101" s="112" t="s">
        <v>2115</v>
      </c>
      <c r="W101" s="105" cm="1">
        <f t="array" ref="W101">[1]!SENTRUM_USD_PRICE_RUS_2024(AL101,2.95)</f>
        <v>50.6</v>
      </c>
      <c r="X101" s="103">
        <v>407</v>
      </c>
      <c r="Y101" s="106" t="s">
        <v>1431</v>
      </c>
      <c r="Z101" s="77" t="s">
        <v>44</v>
      </c>
      <c r="AA101" s="104" t="s">
        <v>1432</v>
      </c>
      <c r="AB101" s="104" t="s">
        <v>1433</v>
      </c>
      <c r="AC101" s="104" t="s">
        <v>1434</v>
      </c>
      <c r="AD101" s="104" t="s">
        <v>37</v>
      </c>
      <c r="AE101" s="104" t="s">
        <v>37</v>
      </c>
      <c r="AF101" s="104"/>
      <c r="AG101" s="104"/>
      <c r="AH101" t="s">
        <v>939</v>
      </c>
      <c r="AI101" t="s">
        <v>174</v>
      </c>
      <c r="AJ101" t="s">
        <v>1435</v>
      </c>
      <c r="AK101" s="121">
        <v>483.6</v>
      </c>
      <c r="AL101" s="118" cm="1">
        <f t="array" ref="AL101">[1]!SENTRUM_USD_CIF_NETTO_RUS(X101/1000,AK101*1.15,85,18)</f>
        <v>16.989999999999998</v>
      </c>
      <c r="AM101" s="121">
        <f t="shared" si="73"/>
        <v>2.9782224838140086</v>
      </c>
      <c r="AN101" s="127"/>
    </row>
    <row r="102" spans="1:40" customFormat="1">
      <c r="A102" s="45">
        <v>92</v>
      </c>
      <c r="B102" s="83"/>
      <c r="C102" s="46">
        <f t="shared" si="68"/>
        <v>9785042420641</v>
      </c>
      <c r="D102" s="47" t="s">
        <v>30</v>
      </c>
      <c r="E102" s="48" t="s">
        <v>2021</v>
      </c>
      <c r="F102" s="49" t="s">
        <v>6</v>
      </c>
      <c r="G102" s="50">
        <v>320</v>
      </c>
      <c r="H102" s="47" t="s">
        <v>2108</v>
      </c>
      <c r="I102" s="123" t="s">
        <v>2116</v>
      </c>
      <c r="J102" s="47" t="s">
        <v>2117</v>
      </c>
      <c r="K102" s="51">
        <v>2026</v>
      </c>
      <c r="L102" s="47" t="s">
        <v>25</v>
      </c>
      <c r="M102" s="47" t="s">
        <v>2111</v>
      </c>
      <c r="N102" s="47" t="s">
        <v>2112</v>
      </c>
      <c r="O102" s="47" t="s">
        <v>2118</v>
      </c>
      <c r="P102" s="47" t="s">
        <v>2119</v>
      </c>
      <c r="Q102" s="81">
        <f t="shared" ref="Q102" si="99">ROUND(W102*(100%-Discount),1)</f>
        <v>45.6</v>
      </c>
      <c r="R102" s="1"/>
      <c r="S102" s="74" t="str">
        <f t="shared" si="70"/>
        <v/>
      </c>
      <c r="T102" s="52" t="str">
        <f t="shared" si="71"/>
        <v>Image</v>
      </c>
      <c r="U102" s="103">
        <v>9785042420641</v>
      </c>
      <c r="V102" s="112" t="s">
        <v>2120</v>
      </c>
      <c r="W102" s="105" cm="1">
        <f t="array" ref="W102">[1]!SENTRUM_USD_PRICE_RUS_2024(AL102,2.95)</f>
        <v>45.6</v>
      </c>
      <c r="X102" s="103">
        <v>372</v>
      </c>
      <c r="Y102" s="106" t="s">
        <v>1431</v>
      </c>
      <c r="Z102" s="77" t="s">
        <v>44</v>
      </c>
      <c r="AA102" s="104" t="s">
        <v>1432</v>
      </c>
      <c r="AB102" s="104" t="s">
        <v>1433</v>
      </c>
      <c r="AC102" s="104" t="s">
        <v>1434</v>
      </c>
      <c r="AD102" s="104" t="s">
        <v>37</v>
      </c>
      <c r="AE102" s="104" t="s">
        <v>37</v>
      </c>
      <c r="AF102" s="104"/>
      <c r="AG102" s="104"/>
      <c r="AH102" t="s">
        <v>939</v>
      </c>
      <c r="AI102" t="s">
        <v>174</v>
      </c>
      <c r="AJ102" t="s">
        <v>1435</v>
      </c>
      <c r="AK102" s="121">
        <v>429</v>
      </c>
      <c r="AL102" s="118" cm="1">
        <f t="array" ref="AL102">[1]!SENTRUM_USD_CIF_NETTO_RUS(X102/1000,AK102*1.15,85,18)</f>
        <v>15.3</v>
      </c>
      <c r="AM102" s="121">
        <f t="shared" si="73"/>
        <v>2.9803921568627452</v>
      </c>
      <c r="AN102" s="127"/>
    </row>
    <row r="103" spans="1:40" customFormat="1">
      <c r="A103" s="45">
        <v>93</v>
      </c>
      <c r="B103" s="83"/>
      <c r="C103" s="46">
        <f t="shared" si="68"/>
        <v>9785389255425</v>
      </c>
      <c r="D103" s="47" t="s">
        <v>30</v>
      </c>
      <c r="E103" s="48" t="s">
        <v>2021</v>
      </c>
      <c r="F103" s="49" t="s">
        <v>6</v>
      </c>
      <c r="G103" s="50">
        <v>448</v>
      </c>
      <c r="H103" s="47" t="s">
        <v>2121</v>
      </c>
      <c r="I103" s="123" t="s">
        <v>2122</v>
      </c>
      <c r="J103" s="47" t="s">
        <v>2123</v>
      </c>
      <c r="K103" s="51">
        <v>2026</v>
      </c>
      <c r="L103" s="47" t="s">
        <v>216</v>
      </c>
      <c r="M103" s="47" t="s">
        <v>2103</v>
      </c>
      <c r="N103" s="47" t="s">
        <v>2124</v>
      </c>
      <c r="O103" s="47" t="s">
        <v>2125</v>
      </c>
      <c r="P103" s="47" t="s">
        <v>2126</v>
      </c>
      <c r="Q103" s="81">
        <f t="shared" ref="Q103" si="100">ROUND(W103*(100%-Discount),1)</f>
        <v>64.8</v>
      </c>
      <c r="R103" s="1"/>
      <c r="S103" s="74" t="str">
        <f t="shared" si="70"/>
        <v/>
      </c>
      <c r="T103" s="52" t="str">
        <f t="shared" si="71"/>
        <v>Image</v>
      </c>
      <c r="U103" s="103">
        <v>9785389255425</v>
      </c>
      <c r="V103" s="112" t="s">
        <v>2127</v>
      </c>
      <c r="W103" s="105" cm="1">
        <f t="array" ref="W103">[1]!SENTRUM_USD_PRICE_RUS_2024(AL103,2.95)</f>
        <v>64.8</v>
      </c>
      <c r="X103" s="103">
        <v>553</v>
      </c>
      <c r="Y103" s="106" t="s">
        <v>1431</v>
      </c>
      <c r="Z103" s="77" t="s">
        <v>44</v>
      </c>
      <c r="AA103" s="104" t="s">
        <v>1432</v>
      </c>
      <c r="AB103" s="104" t="s">
        <v>1433</v>
      </c>
      <c r="AC103" s="104" t="s">
        <v>1434</v>
      </c>
      <c r="AD103" s="104" t="s">
        <v>37</v>
      </c>
      <c r="AE103" s="104" t="s">
        <v>37</v>
      </c>
      <c r="AF103" s="104"/>
      <c r="AG103" s="104"/>
      <c r="AH103" t="s">
        <v>939</v>
      </c>
      <c r="AI103" t="s">
        <v>174</v>
      </c>
      <c r="AJ103" t="s">
        <v>1435</v>
      </c>
      <c r="AK103" s="121">
        <v>583.74</v>
      </c>
      <c r="AL103" s="118" cm="1">
        <f t="array" ref="AL103">[1]!SENTRUM_USD_CIF_NETTO_RUS(X103/1000,AK103*1.15,85,18)</f>
        <v>21.8</v>
      </c>
      <c r="AM103" s="121">
        <f t="shared" si="73"/>
        <v>2.9724770642201834</v>
      </c>
      <c r="AN103" s="127"/>
    </row>
    <row r="104" spans="1:40" customFormat="1">
      <c r="A104" s="45">
        <v>94</v>
      </c>
      <c r="B104" s="83"/>
      <c r="C104" s="46">
        <f t="shared" si="68"/>
        <v>9785042299148</v>
      </c>
      <c r="D104" s="47" t="s">
        <v>30</v>
      </c>
      <c r="E104" s="48" t="s">
        <v>2021</v>
      </c>
      <c r="F104" s="49" t="s">
        <v>6</v>
      </c>
      <c r="G104" s="50">
        <v>320</v>
      </c>
      <c r="H104" s="47" t="s">
        <v>2128</v>
      </c>
      <c r="I104" s="123" t="s">
        <v>2129</v>
      </c>
      <c r="J104" s="47" t="s">
        <v>2130</v>
      </c>
      <c r="K104" s="51">
        <v>2026</v>
      </c>
      <c r="L104" s="47" t="s">
        <v>25</v>
      </c>
      <c r="M104" s="47" t="s">
        <v>2131</v>
      </c>
      <c r="N104" s="47" t="s">
        <v>2132</v>
      </c>
      <c r="O104" s="47" t="s">
        <v>2133</v>
      </c>
      <c r="P104" s="47" t="s">
        <v>2134</v>
      </c>
      <c r="Q104" s="81">
        <f t="shared" ref="Q104" si="101">ROUND(W104*(100%-Discount),1)</f>
        <v>39.4</v>
      </c>
      <c r="R104" s="1"/>
      <c r="S104" s="74" t="str">
        <f t="shared" si="70"/>
        <v/>
      </c>
      <c r="T104" s="52" t="str">
        <f t="shared" si="71"/>
        <v>Image</v>
      </c>
      <c r="U104" s="103">
        <v>9785042299148</v>
      </c>
      <c r="V104" s="112" t="s">
        <v>2135</v>
      </c>
      <c r="W104" s="105" cm="1">
        <f t="array" ref="W104">[1]!SENTRUM_USD_PRICE_RUS_2024(AL104,2.95)</f>
        <v>39.4</v>
      </c>
      <c r="X104" s="103">
        <v>293</v>
      </c>
      <c r="Y104" s="106" t="s">
        <v>1431</v>
      </c>
      <c r="Z104" s="77" t="s">
        <v>44</v>
      </c>
      <c r="AA104" s="104" t="s">
        <v>1432</v>
      </c>
      <c r="AB104" s="104" t="s">
        <v>1433</v>
      </c>
      <c r="AC104" s="104" t="s">
        <v>1434</v>
      </c>
      <c r="AD104" s="104" t="s">
        <v>37</v>
      </c>
      <c r="AE104" s="104" t="s">
        <v>37</v>
      </c>
      <c r="AF104" s="104"/>
      <c r="AG104" s="104"/>
      <c r="AH104" t="s">
        <v>939</v>
      </c>
      <c r="AI104" t="s">
        <v>174</v>
      </c>
      <c r="AJ104" t="s">
        <v>1435</v>
      </c>
      <c r="AK104" s="121">
        <v>401.7</v>
      </c>
      <c r="AL104" s="118" cm="1">
        <f t="array" ref="AL104">[1]!SENTRUM_USD_CIF_NETTO_RUS(X104/1000,AK104*1.15,85,18)</f>
        <v>13.17</v>
      </c>
      <c r="AM104" s="121">
        <f t="shared" si="73"/>
        <v>2.9916476841305997</v>
      </c>
      <c r="AN104" s="127"/>
    </row>
    <row r="105" spans="1:40" customFormat="1">
      <c r="A105" s="45">
        <v>95</v>
      </c>
      <c r="B105" s="83" t="s">
        <v>2712</v>
      </c>
      <c r="C105" s="46">
        <f t="shared" si="68"/>
        <v>9785042381195</v>
      </c>
      <c r="D105" s="47" t="s">
        <v>30</v>
      </c>
      <c r="E105" s="48" t="s">
        <v>2021</v>
      </c>
      <c r="F105" s="49" t="s">
        <v>6</v>
      </c>
      <c r="G105" s="50">
        <v>384</v>
      </c>
      <c r="H105" s="47" t="s">
        <v>2136</v>
      </c>
      <c r="I105" s="123" t="s">
        <v>2137</v>
      </c>
      <c r="J105" s="47" t="s">
        <v>2138</v>
      </c>
      <c r="K105" s="51">
        <v>2026</v>
      </c>
      <c r="L105" s="47" t="s">
        <v>2139</v>
      </c>
      <c r="M105" s="47" t="s">
        <v>2140</v>
      </c>
      <c r="N105" s="47" t="s">
        <v>2141</v>
      </c>
      <c r="O105" s="47" t="s">
        <v>2142</v>
      </c>
      <c r="P105" s="47" t="s">
        <v>2143</v>
      </c>
      <c r="Q105" s="81">
        <f t="shared" ref="Q105" si="102">ROUND(W105*(100%-Discount),1)</f>
        <v>46.4</v>
      </c>
      <c r="R105" s="1"/>
      <c r="S105" s="74" t="str">
        <f t="shared" si="70"/>
        <v/>
      </c>
      <c r="T105" s="52" t="str">
        <f t="shared" si="71"/>
        <v>Image</v>
      </c>
      <c r="U105" s="103">
        <v>9785042381195</v>
      </c>
      <c r="V105" s="112" t="s">
        <v>2144</v>
      </c>
      <c r="W105" s="105" cm="1">
        <f t="array" ref="W105">[1]!SENTRUM_USD_PRICE_RUS_2024(AL105,2.95)</f>
        <v>46.4</v>
      </c>
      <c r="X105" s="103">
        <v>407</v>
      </c>
      <c r="Y105" s="106" t="s">
        <v>1431</v>
      </c>
      <c r="Z105" s="77" t="s">
        <v>44</v>
      </c>
      <c r="AA105" s="104" t="s">
        <v>1432</v>
      </c>
      <c r="AB105" s="104" t="s">
        <v>1433</v>
      </c>
      <c r="AC105" s="104" t="s">
        <v>1434</v>
      </c>
      <c r="AD105" s="104" t="s">
        <v>37</v>
      </c>
      <c r="AE105" s="104" t="s">
        <v>37</v>
      </c>
      <c r="AF105" s="104"/>
      <c r="AG105" s="104"/>
      <c r="AH105" t="s">
        <v>939</v>
      </c>
      <c r="AI105" t="s">
        <v>174</v>
      </c>
      <c r="AJ105" t="s">
        <v>1435</v>
      </c>
      <c r="AK105" s="121">
        <v>401.7</v>
      </c>
      <c r="AL105" s="118" cm="1">
        <f t="array" ref="AL105">[1]!SENTRUM_USD_CIF_NETTO_RUS(X105/1000,AK105*1.15,85,18)</f>
        <v>15.56</v>
      </c>
      <c r="AM105" s="121">
        <f t="shared" si="73"/>
        <v>2.9820051413881745</v>
      </c>
      <c r="AN105" s="127"/>
    </row>
    <row r="106" spans="1:40" customFormat="1">
      <c r="A106" s="45">
        <v>96</v>
      </c>
      <c r="B106" s="83"/>
      <c r="C106" s="46">
        <f t="shared" si="68"/>
        <v>9785389287594</v>
      </c>
      <c r="D106" s="47" t="s">
        <v>1577</v>
      </c>
      <c r="E106" s="48" t="s">
        <v>2021</v>
      </c>
      <c r="F106" s="49" t="s">
        <v>6</v>
      </c>
      <c r="G106" s="50">
        <v>352</v>
      </c>
      <c r="H106" s="47" t="s">
        <v>2145</v>
      </c>
      <c r="I106" s="123" t="s">
        <v>2146</v>
      </c>
      <c r="J106" s="47" t="s">
        <v>2147</v>
      </c>
      <c r="K106" s="51">
        <v>2026</v>
      </c>
      <c r="L106" s="47" t="s">
        <v>216</v>
      </c>
      <c r="M106" s="47" t="s">
        <v>1808</v>
      </c>
      <c r="N106" s="47" t="s">
        <v>2148</v>
      </c>
      <c r="O106" s="47" t="s">
        <v>2149</v>
      </c>
      <c r="P106" s="47" t="s">
        <v>2150</v>
      </c>
      <c r="Q106" s="81">
        <f t="shared" ref="Q106" si="103">ROUND(W106*(100%-Discount),1)</f>
        <v>48</v>
      </c>
      <c r="R106" s="1"/>
      <c r="S106" s="74" t="str">
        <f t="shared" si="70"/>
        <v/>
      </c>
      <c r="T106" s="52" t="str">
        <f t="shared" si="71"/>
        <v>Image</v>
      </c>
      <c r="U106" s="103">
        <v>9785389287594</v>
      </c>
      <c r="V106" s="112" t="s">
        <v>2151</v>
      </c>
      <c r="W106" s="105" cm="1">
        <f t="array" ref="W106">[1]!SENTRUM_USD_PRICE_RUS_2024(AL106,2.95)</f>
        <v>48</v>
      </c>
      <c r="X106" s="103">
        <v>368</v>
      </c>
      <c r="Y106" s="106" t="s">
        <v>1431</v>
      </c>
      <c r="Z106" s="77" t="s">
        <v>44</v>
      </c>
      <c r="AA106" s="104" t="s">
        <v>1432</v>
      </c>
      <c r="AB106" s="104" t="s">
        <v>1433</v>
      </c>
      <c r="AC106" s="104" t="s">
        <v>1434</v>
      </c>
      <c r="AD106" s="104" t="s">
        <v>37</v>
      </c>
      <c r="AE106" s="104" t="s">
        <v>37</v>
      </c>
      <c r="AF106" s="104"/>
      <c r="AG106" s="104"/>
      <c r="AH106" t="s">
        <v>939</v>
      </c>
      <c r="AI106" t="s">
        <v>174</v>
      </c>
      <c r="AJ106" t="s">
        <v>1435</v>
      </c>
      <c r="AK106" s="121">
        <v>478.79</v>
      </c>
      <c r="AL106" s="118" cm="1">
        <f t="array" ref="AL106">[1]!SENTRUM_USD_CIF_NETTO_RUS(X106/1000,AK106*1.15,85,18)</f>
        <v>16.09</v>
      </c>
      <c r="AM106" s="121">
        <f t="shared" si="73"/>
        <v>2.9832193909260409</v>
      </c>
      <c r="AN106" s="127"/>
    </row>
    <row r="107" spans="1:40" customFormat="1">
      <c r="A107" s="45">
        <v>97</v>
      </c>
      <c r="B107" s="83" t="s">
        <v>2712</v>
      </c>
      <c r="C107" s="46">
        <f t="shared" si="68"/>
        <v>9785389321755</v>
      </c>
      <c r="D107" s="47" t="s">
        <v>30</v>
      </c>
      <c r="E107" s="48" t="s">
        <v>2021</v>
      </c>
      <c r="F107" s="49" t="s">
        <v>6</v>
      </c>
      <c r="G107" s="50">
        <v>384</v>
      </c>
      <c r="H107" s="47" t="s">
        <v>2152</v>
      </c>
      <c r="I107" s="123" t="s">
        <v>2153</v>
      </c>
      <c r="J107" s="47" t="s">
        <v>2154</v>
      </c>
      <c r="K107" s="51">
        <v>2026</v>
      </c>
      <c r="L107" s="47" t="s">
        <v>216</v>
      </c>
      <c r="M107" s="47" t="s">
        <v>2103</v>
      </c>
      <c r="N107" s="47" t="s">
        <v>2155</v>
      </c>
      <c r="O107" s="47" t="s">
        <v>2156</v>
      </c>
      <c r="P107" s="47" t="s">
        <v>2157</v>
      </c>
      <c r="Q107" s="81">
        <f t="shared" ref="Q107" si="104">ROUND(W107*(100%-Discount),1)</f>
        <v>59.9</v>
      </c>
      <c r="R107" s="1"/>
      <c r="S107" s="74" t="str">
        <f t="shared" si="70"/>
        <v/>
      </c>
      <c r="T107" s="52" t="str">
        <f t="shared" si="71"/>
        <v>Image</v>
      </c>
      <c r="U107" s="103">
        <v>9785389321755</v>
      </c>
      <c r="V107" s="112" t="s">
        <v>2158</v>
      </c>
      <c r="W107" s="105" cm="1">
        <f t="array" ref="W107">[1]!SENTRUM_USD_PRICE_RUS_2024(AL107,2.95)</f>
        <v>59.9</v>
      </c>
      <c r="X107" s="103">
        <v>473</v>
      </c>
      <c r="Y107" s="106" t="s">
        <v>1431</v>
      </c>
      <c r="Z107" s="77" t="s">
        <v>44</v>
      </c>
      <c r="AA107" s="104" t="s">
        <v>1432</v>
      </c>
      <c r="AB107" s="104" t="s">
        <v>1433</v>
      </c>
      <c r="AC107" s="104" t="s">
        <v>1434</v>
      </c>
      <c r="AD107" s="104" t="s">
        <v>37</v>
      </c>
      <c r="AE107" s="104" t="s">
        <v>37</v>
      </c>
      <c r="AF107" s="104"/>
      <c r="AG107" s="104"/>
      <c r="AH107" t="s">
        <v>939</v>
      </c>
      <c r="AI107" t="s">
        <v>174</v>
      </c>
      <c r="AJ107" t="s">
        <v>1435</v>
      </c>
      <c r="AK107" s="121">
        <v>583.74</v>
      </c>
      <c r="AL107" s="118" cm="1">
        <f t="array" ref="AL107">[1]!SENTRUM_USD_CIF_NETTO_RUS(X107/1000,AK107*1.15,85,18)</f>
        <v>20.12</v>
      </c>
      <c r="AM107" s="121">
        <f t="shared" si="73"/>
        <v>2.9771371769383697</v>
      </c>
      <c r="AN107" s="127"/>
    </row>
    <row r="108" spans="1:40" customFormat="1">
      <c r="A108" s="45">
        <v>98</v>
      </c>
      <c r="B108" s="83"/>
      <c r="C108" s="46">
        <f t="shared" si="68"/>
        <v>9785389324831</v>
      </c>
      <c r="D108" s="47" t="s">
        <v>30</v>
      </c>
      <c r="E108" s="48" t="s">
        <v>2021</v>
      </c>
      <c r="F108" s="49" t="s">
        <v>6</v>
      </c>
      <c r="G108" s="50">
        <v>464</v>
      </c>
      <c r="H108" s="47" t="s">
        <v>2159</v>
      </c>
      <c r="I108" s="123" t="s">
        <v>2160</v>
      </c>
      <c r="J108" s="47" t="s">
        <v>2161</v>
      </c>
      <c r="K108" s="51">
        <v>2026</v>
      </c>
      <c r="L108" s="47" t="s">
        <v>1526</v>
      </c>
      <c r="M108" s="47" t="s">
        <v>2162</v>
      </c>
      <c r="N108" s="47" t="s">
        <v>2163</v>
      </c>
      <c r="O108" s="47" t="s">
        <v>2164</v>
      </c>
      <c r="P108" s="47" t="s">
        <v>2165</v>
      </c>
      <c r="Q108" s="81">
        <f t="shared" ref="Q108" si="105">ROUND(W108*(100%-Discount),1)</f>
        <v>44.7</v>
      </c>
      <c r="R108" s="1"/>
      <c r="S108" s="74" t="str">
        <f t="shared" si="70"/>
        <v/>
      </c>
      <c r="T108" s="52" t="str">
        <f t="shared" si="71"/>
        <v>Image</v>
      </c>
      <c r="U108" s="103">
        <v>9785389324831</v>
      </c>
      <c r="V108" s="112" t="s">
        <v>2166</v>
      </c>
      <c r="W108" s="105" cm="1">
        <f t="array" ref="W108">[1]!SENTRUM_USD_PRICE_RUS_2024(AL108,2.95)</f>
        <v>44.7</v>
      </c>
      <c r="X108" s="103">
        <v>378</v>
      </c>
      <c r="Y108" s="106" t="s">
        <v>1431</v>
      </c>
      <c r="Z108" s="77" t="s">
        <v>44</v>
      </c>
      <c r="AA108" s="104" t="s">
        <v>1432</v>
      </c>
      <c r="AB108" s="104" t="s">
        <v>1433</v>
      </c>
      <c r="AC108" s="104" t="s">
        <v>1434</v>
      </c>
      <c r="AD108" s="104" t="s">
        <v>37</v>
      </c>
      <c r="AE108" s="104" t="s">
        <v>37</v>
      </c>
      <c r="AF108" s="104"/>
      <c r="AG108" s="104"/>
      <c r="AH108" t="s">
        <v>939</v>
      </c>
      <c r="AI108" t="s">
        <v>174</v>
      </c>
      <c r="AJ108" t="s">
        <v>1435</v>
      </c>
      <c r="AK108" s="121">
        <v>403.18</v>
      </c>
      <c r="AL108" s="118" cm="1">
        <f t="array" ref="AL108">[1]!SENTRUM_USD_CIF_NETTO_RUS(X108/1000,AK108*1.15,85,18)</f>
        <v>14.97</v>
      </c>
      <c r="AM108" s="121">
        <f t="shared" si="73"/>
        <v>2.9859719438877756</v>
      </c>
      <c r="AN108" s="127"/>
    </row>
    <row r="109" spans="1:40" customFormat="1">
      <c r="A109" s="45">
        <v>99</v>
      </c>
      <c r="B109" s="83"/>
      <c r="C109" s="46">
        <f t="shared" si="68"/>
        <v>9785389330634</v>
      </c>
      <c r="D109" s="47" t="s">
        <v>30</v>
      </c>
      <c r="E109" s="48" t="s">
        <v>2021</v>
      </c>
      <c r="F109" s="49" t="s">
        <v>6</v>
      </c>
      <c r="G109" s="50">
        <v>480</v>
      </c>
      <c r="H109" s="47" t="s">
        <v>2167</v>
      </c>
      <c r="I109" s="123" t="s">
        <v>2168</v>
      </c>
      <c r="J109" s="47" t="s">
        <v>2169</v>
      </c>
      <c r="K109" s="51">
        <v>2026</v>
      </c>
      <c r="L109" s="47" t="s">
        <v>216</v>
      </c>
      <c r="M109" s="47" t="s">
        <v>2170</v>
      </c>
      <c r="N109" s="47" t="s">
        <v>2171</v>
      </c>
      <c r="O109" s="47" t="s">
        <v>2172</v>
      </c>
      <c r="P109" s="47" t="s">
        <v>2173</v>
      </c>
      <c r="Q109" s="81">
        <f t="shared" ref="Q109" si="106">ROUND(W109*(100%-Discount),1)</f>
        <v>54.6</v>
      </c>
      <c r="R109" s="1"/>
      <c r="S109" s="74" t="str">
        <f t="shared" si="70"/>
        <v/>
      </c>
      <c r="T109" s="52" t="str">
        <f t="shared" si="71"/>
        <v>Image</v>
      </c>
      <c r="U109" s="103">
        <v>9785389330634</v>
      </c>
      <c r="V109" s="112" t="s">
        <v>2174</v>
      </c>
      <c r="W109" s="105" cm="1">
        <f t="array" ref="W109">[1]!SENTRUM_USD_PRICE_RUS_2024(AL109,2.95)</f>
        <v>54.6</v>
      </c>
      <c r="X109" s="103">
        <v>490</v>
      </c>
      <c r="Y109" s="106" t="s">
        <v>1431</v>
      </c>
      <c r="Z109" s="77" t="s">
        <v>44</v>
      </c>
      <c r="AA109" s="104" t="s">
        <v>1432</v>
      </c>
      <c r="AB109" s="104" t="s">
        <v>1433</v>
      </c>
      <c r="AC109" s="104" t="s">
        <v>1434</v>
      </c>
      <c r="AD109" s="104" t="s">
        <v>37</v>
      </c>
      <c r="AE109" s="104" t="s">
        <v>37</v>
      </c>
      <c r="AF109" s="104"/>
      <c r="AG109" s="104"/>
      <c r="AH109" t="s">
        <v>939</v>
      </c>
      <c r="AI109" t="s">
        <v>174</v>
      </c>
      <c r="AJ109" t="s">
        <v>1435</v>
      </c>
      <c r="AK109" s="121">
        <v>462</v>
      </c>
      <c r="AL109" s="118" cm="1">
        <f t="array" ref="AL109">[1]!SENTRUM_USD_CIF_NETTO_RUS(X109/1000,AK109*1.15,85,18)</f>
        <v>18.350000000000001</v>
      </c>
      <c r="AM109" s="121">
        <f t="shared" si="73"/>
        <v>2.9754768392370572</v>
      </c>
      <c r="AN109" s="127"/>
    </row>
    <row r="110" spans="1:40" customFormat="1">
      <c r="A110" s="45">
        <v>100</v>
      </c>
      <c r="B110" s="83"/>
      <c r="C110" s="46">
        <f t="shared" si="68"/>
        <v>9785042423673</v>
      </c>
      <c r="D110" s="47" t="s">
        <v>30</v>
      </c>
      <c r="E110" s="48" t="s">
        <v>2021</v>
      </c>
      <c r="F110" s="49" t="s">
        <v>6</v>
      </c>
      <c r="G110" s="50">
        <v>352</v>
      </c>
      <c r="H110" s="47" t="s">
        <v>2175</v>
      </c>
      <c r="I110" s="123" t="s">
        <v>2176</v>
      </c>
      <c r="J110" s="47" t="s">
        <v>2177</v>
      </c>
      <c r="K110" s="51">
        <v>2026</v>
      </c>
      <c r="L110" s="47" t="s">
        <v>25</v>
      </c>
      <c r="M110" s="47" t="s">
        <v>2178</v>
      </c>
      <c r="N110" s="47" t="s">
        <v>2179</v>
      </c>
      <c r="O110" s="47" t="s">
        <v>2180</v>
      </c>
      <c r="P110" s="47" t="s">
        <v>2181</v>
      </c>
      <c r="Q110" s="81">
        <f t="shared" ref="Q110" si="107">ROUND(W110*(100%-Discount),1)</f>
        <v>36.6</v>
      </c>
      <c r="R110" s="1"/>
      <c r="S110" s="74" t="str">
        <f t="shared" si="70"/>
        <v/>
      </c>
      <c r="T110" s="52" t="str">
        <f t="shared" si="71"/>
        <v>Image</v>
      </c>
      <c r="U110" s="103">
        <v>9785042423673</v>
      </c>
      <c r="V110" s="112" t="s">
        <v>2182</v>
      </c>
      <c r="W110" s="105" cm="1">
        <f t="array" ref="W110">[1]!SENTRUM_USD_PRICE_RUS_2024(AL110,2.95)</f>
        <v>36.6</v>
      </c>
      <c r="X110" s="103">
        <v>295</v>
      </c>
      <c r="Y110" s="106" t="s">
        <v>1431</v>
      </c>
      <c r="Z110" s="77" t="s">
        <v>44</v>
      </c>
      <c r="AA110" s="104" t="s">
        <v>1432</v>
      </c>
      <c r="AB110" s="104" t="s">
        <v>1433</v>
      </c>
      <c r="AC110" s="104" t="s">
        <v>1434</v>
      </c>
      <c r="AD110" s="104" t="s">
        <v>37</v>
      </c>
      <c r="AE110" s="104" t="s">
        <v>37</v>
      </c>
      <c r="AF110" s="104"/>
      <c r="AG110" s="104"/>
      <c r="AH110" t="s">
        <v>939</v>
      </c>
      <c r="AI110" t="s">
        <v>174</v>
      </c>
      <c r="AJ110" t="s">
        <v>1435</v>
      </c>
      <c r="AK110" s="121">
        <v>347.1</v>
      </c>
      <c r="AL110" s="118" cm="1">
        <f t="array" ref="AL110">[1]!SENTRUM_USD_CIF_NETTO_RUS(X110/1000,AK110*1.15,85,18)</f>
        <v>12.25</v>
      </c>
      <c r="AM110" s="121">
        <f t="shared" si="73"/>
        <v>2.9877551020408166</v>
      </c>
      <c r="AN110" s="127"/>
    </row>
    <row r="111" spans="1:40" customFormat="1">
      <c r="A111" s="45">
        <v>101</v>
      </c>
      <c r="B111" s="83"/>
      <c r="C111" s="46">
        <f t="shared" si="68"/>
        <v>9785042260124</v>
      </c>
      <c r="D111" s="47" t="s">
        <v>1577</v>
      </c>
      <c r="E111" s="48" t="s">
        <v>2021</v>
      </c>
      <c r="F111" s="49" t="s">
        <v>6</v>
      </c>
      <c r="G111" s="50">
        <v>384</v>
      </c>
      <c r="H111" s="47" t="s">
        <v>2183</v>
      </c>
      <c r="I111" s="123" t="s">
        <v>2184</v>
      </c>
      <c r="J111" s="47" t="s">
        <v>2185</v>
      </c>
      <c r="K111" s="51">
        <v>2026</v>
      </c>
      <c r="L111" s="47" t="s">
        <v>25</v>
      </c>
      <c r="M111" s="47" t="s">
        <v>2186</v>
      </c>
      <c r="N111" s="47" t="s">
        <v>2187</v>
      </c>
      <c r="O111" s="47" t="s">
        <v>2188</v>
      </c>
      <c r="P111" s="47" t="s">
        <v>2189</v>
      </c>
      <c r="Q111" s="81">
        <f t="shared" ref="Q111" si="108">ROUND(W111*(100%-Discount),1)</f>
        <v>48.4</v>
      </c>
      <c r="R111" s="1"/>
      <c r="S111" s="74" t="str">
        <f t="shared" si="70"/>
        <v/>
      </c>
      <c r="T111" s="52" t="str">
        <f t="shared" si="71"/>
        <v>Image</v>
      </c>
      <c r="U111" s="103">
        <v>9785042260124</v>
      </c>
      <c r="V111" s="112" t="s">
        <v>2190</v>
      </c>
      <c r="W111" s="105" cm="1">
        <f t="array" ref="W111">[1]!SENTRUM_USD_PRICE_RUS_2024(AL111,2.95)</f>
        <v>48.4</v>
      </c>
      <c r="X111" s="103">
        <v>381</v>
      </c>
      <c r="Y111" s="106" t="s">
        <v>1431</v>
      </c>
      <c r="Z111" s="77" t="s">
        <v>44</v>
      </c>
      <c r="AA111" s="104" t="s">
        <v>1432</v>
      </c>
      <c r="AB111" s="104" t="s">
        <v>1433</v>
      </c>
      <c r="AC111" s="104" t="s">
        <v>1434</v>
      </c>
      <c r="AD111" s="104" t="s">
        <v>37</v>
      </c>
      <c r="AE111" s="104" t="s">
        <v>37</v>
      </c>
      <c r="AF111" s="104"/>
      <c r="AG111" s="104"/>
      <c r="AH111" t="s">
        <v>939</v>
      </c>
      <c r="AI111" t="s">
        <v>174</v>
      </c>
      <c r="AJ111" t="s">
        <v>1435</v>
      </c>
      <c r="AK111" s="121">
        <v>471.9</v>
      </c>
      <c r="AL111" s="118" cm="1">
        <f t="array" ref="AL111">[1]!SENTRUM_USD_CIF_NETTO_RUS(X111/1000,AK111*1.15,85,18)</f>
        <v>16.239999999999998</v>
      </c>
      <c r="AM111" s="121">
        <f t="shared" si="73"/>
        <v>2.9802955665024631</v>
      </c>
      <c r="AN111" s="127"/>
    </row>
    <row r="112" spans="1:40" customFormat="1">
      <c r="A112" s="45">
        <v>102</v>
      </c>
      <c r="B112" s="83"/>
      <c r="C112" s="46">
        <f t="shared" si="68"/>
        <v>9785042411960</v>
      </c>
      <c r="D112" s="47" t="s">
        <v>1577</v>
      </c>
      <c r="E112" s="48" t="s">
        <v>2021</v>
      </c>
      <c r="F112" s="49" t="s">
        <v>6</v>
      </c>
      <c r="G112" s="50">
        <v>384</v>
      </c>
      <c r="H112" s="47" t="s">
        <v>2183</v>
      </c>
      <c r="I112" s="123" t="s">
        <v>2191</v>
      </c>
      <c r="J112" s="47" t="s">
        <v>2192</v>
      </c>
      <c r="K112" s="51">
        <v>2026</v>
      </c>
      <c r="L112" s="47" t="s">
        <v>25</v>
      </c>
      <c r="M112" s="47" t="s">
        <v>2186</v>
      </c>
      <c r="N112" s="47" t="s">
        <v>2187</v>
      </c>
      <c r="O112" s="47" t="s">
        <v>2193</v>
      </c>
      <c r="P112" s="47" t="s">
        <v>2194</v>
      </c>
      <c r="Q112" s="81">
        <f t="shared" ref="Q112" si="109">ROUND(W112*(100%-Discount),1)</f>
        <v>46.7</v>
      </c>
      <c r="R112" s="1"/>
      <c r="S112" s="74" t="str">
        <f t="shared" si="70"/>
        <v/>
      </c>
      <c r="T112" s="52" t="str">
        <f t="shared" si="71"/>
        <v>Image</v>
      </c>
      <c r="U112" s="103">
        <v>9785042411960</v>
      </c>
      <c r="V112" s="112" t="s">
        <v>2195</v>
      </c>
      <c r="W112" s="105" cm="1">
        <f t="array" ref="W112">[1]!SENTRUM_USD_PRICE_RUS_2024(AL112,2.95)</f>
        <v>46.7</v>
      </c>
      <c r="X112" s="103">
        <v>367</v>
      </c>
      <c r="Y112" s="106" t="s">
        <v>1431</v>
      </c>
      <c r="Z112" s="77" t="s">
        <v>44</v>
      </c>
      <c r="AA112" s="104" t="s">
        <v>1432</v>
      </c>
      <c r="AB112" s="104" t="s">
        <v>1433</v>
      </c>
      <c r="AC112" s="104" t="s">
        <v>1434</v>
      </c>
      <c r="AD112" s="104" t="s">
        <v>37</v>
      </c>
      <c r="AE112" s="104" t="s">
        <v>37</v>
      </c>
      <c r="AF112" s="104"/>
      <c r="AG112" s="104"/>
      <c r="AH112" t="s">
        <v>939</v>
      </c>
      <c r="AI112" t="s">
        <v>174</v>
      </c>
      <c r="AJ112" t="s">
        <v>1435</v>
      </c>
      <c r="AK112" s="121">
        <v>456.3</v>
      </c>
      <c r="AL112" s="118" cm="1">
        <f t="array" ref="AL112">[1]!SENTRUM_USD_CIF_NETTO_RUS(X112/1000,AK112*1.15,85,18)</f>
        <v>15.67</v>
      </c>
      <c r="AM112" s="121">
        <f t="shared" si="73"/>
        <v>2.9802169751116785</v>
      </c>
      <c r="AN112" s="127"/>
    </row>
    <row r="113" spans="1:40" customFormat="1">
      <c r="A113" s="45">
        <v>103</v>
      </c>
      <c r="B113" s="83"/>
      <c r="C113" s="46">
        <f t="shared" si="68"/>
        <v>9785042428326</v>
      </c>
      <c r="D113" s="47" t="s">
        <v>30</v>
      </c>
      <c r="E113" s="48" t="s">
        <v>2021</v>
      </c>
      <c r="F113" s="49" t="s">
        <v>6</v>
      </c>
      <c r="G113" s="50">
        <v>448</v>
      </c>
      <c r="H113" s="47" t="s">
        <v>2196</v>
      </c>
      <c r="I113" s="123" t="s">
        <v>2197</v>
      </c>
      <c r="J113" s="47" t="s">
        <v>2198</v>
      </c>
      <c r="K113" s="51">
        <v>2026</v>
      </c>
      <c r="L113" s="47" t="s">
        <v>25</v>
      </c>
      <c r="M113" s="47" t="s">
        <v>2199</v>
      </c>
      <c r="N113" s="47" t="s">
        <v>2200</v>
      </c>
      <c r="O113" s="47" t="s">
        <v>2201</v>
      </c>
      <c r="P113" s="47" t="s">
        <v>2202</v>
      </c>
      <c r="Q113" s="81">
        <f t="shared" ref="Q113" si="110">ROUND(W113*(100%-Discount),1)</f>
        <v>46.8</v>
      </c>
      <c r="R113" s="1"/>
      <c r="S113" s="74" t="str">
        <f t="shared" si="70"/>
        <v/>
      </c>
      <c r="T113" s="52" t="str">
        <f t="shared" si="71"/>
        <v>Image</v>
      </c>
      <c r="U113" s="103">
        <v>9785042428326</v>
      </c>
      <c r="V113" s="112" t="s">
        <v>2203</v>
      </c>
      <c r="W113" s="105" cm="1">
        <f t="array" ref="W113">[1]!SENTRUM_USD_PRICE_RUS_2024(AL113,2.95)</f>
        <v>46.8</v>
      </c>
      <c r="X113" s="103">
        <v>391</v>
      </c>
      <c r="Y113" s="106" t="s">
        <v>1431</v>
      </c>
      <c r="Z113" s="77" t="s">
        <v>44</v>
      </c>
      <c r="AA113" s="104" t="s">
        <v>1432</v>
      </c>
      <c r="AB113" s="104" t="s">
        <v>1433</v>
      </c>
      <c r="AC113" s="104" t="s">
        <v>1434</v>
      </c>
      <c r="AD113" s="104" t="s">
        <v>37</v>
      </c>
      <c r="AE113" s="104" t="s">
        <v>37</v>
      </c>
      <c r="AF113" s="104"/>
      <c r="AG113" s="104"/>
      <c r="AH113" t="s">
        <v>939</v>
      </c>
      <c r="AI113" t="s">
        <v>174</v>
      </c>
      <c r="AJ113" t="s">
        <v>1435</v>
      </c>
      <c r="AK113" s="121">
        <v>429</v>
      </c>
      <c r="AL113" s="118" cm="1">
        <f t="array" ref="AL113">[1]!SENTRUM_USD_CIF_NETTO_RUS(X113/1000,AK113*1.15,85,18)</f>
        <v>15.7</v>
      </c>
      <c r="AM113" s="121">
        <f t="shared" si="73"/>
        <v>2.9808917197452227</v>
      </c>
      <c r="AN113" s="127"/>
    </row>
    <row r="114" spans="1:40" customFormat="1">
      <c r="A114" s="45">
        <v>104</v>
      </c>
      <c r="B114" s="83"/>
      <c r="C114" s="46">
        <f t="shared" si="68"/>
        <v>9785042348143</v>
      </c>
      <c r="D114" s="47" t="s">
        <v>30</v>
      </c>
      <c r="E114" s="48" t="s">
        <v>2021</v>
      </c>
      <c r="F114" s="49" t="s">
        <v>6</v>
      </c>
      <c r="G114" s="50">
        <v>320</v>
      </c>
      <c r="H114" s="47" t="s">
        <v>2204</v>
      </c>
      <c r="I114" s="123" t="s">
        <v>2205</v>
      </c>
      <c r="J114" s="47" t="s">
        <v>2206</v>
      </c>
      <c r="K114" s="51">
        <v>2026</v>
      </c>
      <c r="L114" s="47" t="s">
        <v>25</v>
      </c>
      <c r="M114" s="47" t="s">
        <v>2207</v>
      </c>
      <c r="N114" s="47" t="s">
        <v>2208</v>
      </c>
      <c r="O114" s="47" t="s">
        <v>2209</v>
      </c>
      <c r="P114" s="47" t="s">
        <v>2210</v>
      </c>
      <c r="Q114" s="81">
        <f t="shared" ref="Q114" si="111">ROUND(W114*(100%-Discount),1)</f>
        <v>42.4</v>
      </c>
      <c r="R114" s="1"/>
      <c r="S114" s="74" t="str">
        <f t="shared" si="70"/>
        <v/>
      </c>
      <c r="T114" s="52" t="str">
        <f t="shared" si="71"/>
        <v>Image</v>
      </c>
      <c r="U114" s="103">
        <v>9785042348143</v>
      </c>
      <c r="V114" s="112" t="s">
        <v>2211</v>
      </c>
      <c r="W114" s="105" cm="1">
        <f t="array" ref="W114">[1]!SENTRUM_USD_PRICE_RUS_2024(AL114,2.95)</f>
        <v>42.4</v>
      </c>
      <c r="X114" s="103">
        <v>320</v>
      </c>
      <c r="Y114" s="106" t="s">
        <v>1431</v>
      </c>
      <c r="Z114" s="77" t="s">
        <v>44</v>
      </c>
      <c r="AA114" s="104" t="s">
        <v>1432</v>
      </c>
      <c r="AB114" s="104" t="s">
        <v>1433</v>
      </c>
      <c r="AC114" s="104" t="s">
        <v>1434</v>
      </c>
      <c r="AD114" s="104" t="s">
        <v>37</v>
      </c>
      <c r="AE114" s="104" t="s">
        <v>37</v>
      </c>
      <c r="AF114" s="104"/>
      <c r="AG114" s="104"/>
      <c r="AH114" t="s">
        <v>939</v>
      </c>
      <c r="AI114" t="s">
        <v>174</v>
      </c>
      <c r="AJ114" t="s">
        <v>1435</v>
      </c>
      <c r="AK114" s="121">
        <v>429</v>
      </c>
      <c r="AL114" s="118" cm="1">
        <f t="array" ref="AL114">[1]!SENTRUM_USD_CIF_NETTO_RUS(X114/1000,AK114*1.15,85,18)</f>
        <v>14.21</v>
      </c>
      <c r="AM114" s="121">
        <f t="shared" si="73"/>
        <v>2.9838142153413085</v>
      </c>
      <c r="AN114" s="127"/>
    </row>
    <row r="115" spans="1:40" customFormat="1">
      <c r="A115" s="45">
        <v>105</v>
      </c>
      <c r="B115" s="83" t="s">
        <v>2712</v>
      </c>
      <c r="C115" s="46">
        <f t="shared" si="68"/>
        <v>9785042351167</v>
      </c>
      <c r="D115" s="47" t="s">
        <v>30</v>
      </c>
      <c r="E115" s="48" t="s">
        <v>2021</v>
      </c>
      <c r="F115" s="49" t="s">
        <v>6</v>
      </c>
      <c r="G115" s="50">
        <v>288</v>
      </c>
      <c r="H115" s="47" t="s">
        <v>2212</v>
      </c>
      <c r="I115" s="123" t="s">
        <v>2213</v>
      </c>
      <c r="J115" s="47" t="s">
        <v>2214</v>
      </c>
      <c r="K115" s="51">
        <v>2026</v>
      </c>
      <c r="L115" s="47" t="s">
        <v>25</v>
      </c>
      <c r="M115" s="47" t="s">
        <v>2215</v>
      </c>
      <c r="N115" s="47" t="s">
        <v>2216</v>
      </c>
      <c r="O115" s="47" t="s">
        <v>2217</v>
      </c>
      <c r="P115" s="47" t="s">
        <v>2218</v>
      </c>
      <c r="Q115" s="81">
        <f t="shared" ref="Q115" si="112">ROUND(W115*(100%-Discount),1)</f>
        <v>45</v>
      </c>
      <c r="R115" s="1"/>
      <c r="S115" s="74" t="str">
        <f t="shared" si="70"/>
        <v/>
      </c>
      <c r="T115" s="52" t="str">
        <f t="shared" si="71"/>
        <v>Image</v>
      </c>
      <c r="U115" s="103">
        <v>9785042351167</v>
      </c>
      <c r="V115" s="112" t="s">
        <v>2219</v>
      </c>
      <c r="W115" s="105" cm="1">
        <f t="array" ref="W115">[1]!SENTRUM_USD_PRICE_RUS_2024(AL115,2.95)</f>
        <v>45</v>
      </c>
      <c r="X115" s="103">
        <v>408</v>
      </c>
      <c r="Y115" s="106" t="s">
        <v>1431</v>
      </c>
      <c r="Z115" s="77" t="s">
        <v>44</v>
      </c>
      <c r="AA115" s="104" t="s">
        <v>1432</v>
      </c>
      <c r="AB115" s="104" t="s">
        <v>1433</v>
      </c>
      <c r="AC115" s="104" t="s">
        <v>1434</v>
      </c>
      <c r="AD115" s="104" t="s">
        <v>37</v>
      </c>
      <c r="AE115" s="104" t="s">
        <v>37</v>
      </c>
      <c r="AF115" s="104"/>
      <c r="AG115" s="104"/>
      <c r="AH115" t="s">
        <v>939</v>
      </c>
      <c r="AI115" t="s">
        <v>174</v>
      </c>
      <c r="AJ115" t="s">
        <v>1435</v>
      </c>
      <c r="AK115" s="121">
        <v>374.4</v>
      </c>
      <c r="AL115" s="118" cm="1">
        <f t="array" ref="AL115">[1]!SENTRUM_USD_CIF_NETTO_RUS(X115/1000,AK115*1.15,85,18)</f>
        <v>15.1</v>
      </c>
      <c r="AM115" s="121">
        <f t="shared" si="73"/>
        <v>2.9801324503311259</v>
      </c>
      <c r="AN115" s="127"/>
    </row>
    <row r="116" spans="1:40" customFormat="1">
      <c r="A116" s="45">
        <v>106</v>
      </c>
      <c r="B116" s="83"/>
      <c r="C116" s="46">
        <f t="shared" si="68"/>
        <v>9785042441363</v>
      </c>
      <c r="D116" s="47" t="s">
        <v>30</v>
      </c>
      <c r="E116" s="48" t="s">
        <v>2021</v>
      </c>
      <c r="F116" s="49" t="s">
        <v>6</v>
      </c>
      <c r="G116" s="50">
        <v>352</v>
      </c>
      <c r="H116" s="47" t="s">
        <v>2220</v>
      </c>
      <c r="I116" s="123" t="s">
        <v>2221</v>
      </c>
      <c r="J116" s="47" t="s">
        <v>2222</v>
      </c>
      <c r="K116" s="51">
        <v>2026</v>
      </c>
      <c r="L116" s="47" t="s">
        <v>25</v>
      </c>
      <c r="M116" s="47" t="s">
        <v>2223</v>
      </c>
      <c r="N116" s="47" t="s">
        <v>2224</v>
      </c>
      <c r="O116" s="47" t="s">
        <v>2225</v>
      </c>
      <c r="P116" s="47" t="s">
        <v>2226</v>
      </c>
      <c r="Q116" s="81">
        <f t="shared" ref="Q116" si="113">ROUND(W116*(100%-Discount),1)</f>
        <v>34.5</v>
      </c>
      <c r="R116" s="1"/>
      <c r="S116" s="74" t="str">
        <f t="shared" si="70"/>
        <v/>
      </c>
      <c r="T116" s="52" t="str">
        <f t="shared" si="71"/>
        <v>Image</v>
      </c>
      <c r="U116" s="103">
        <v>9785042441363</v>
      </c>
      <c r="V116" s="112" t="s">
        <v>2227</v>
      </c>
      <c r="W116" s="105" cm="1">
        <f t="array" ref="W116">[1]!SENTRUM_USD_PRICE_RUS_2024(AL116,2.95)</f>
        <v>34.5</v>
      </c>
      <c r="X116" s="103">
        <v>293</v>
      </c>
      <c r="Y116" s="106" t="s">
        <v>1431</v>
      </c>
      <c r="Z116" s="77" t="s">
        <v>44</v>
      </c>
      <c r="AA116" s="104" t="s">
        <v>1432</v>
      </c>
      <c r="AB116" s="104" t="s">
        <v>1433</v>
      </c>
      <c r="AC116" s="104" t="s">
        <v>1434</v>
      </c>
      <c r="AD116" s="104" t="s">
        <v>37</v>
      </c>
      <c r="AE116" s="104" t="s">
        <v>37</v>
      </c>
      <c r="AF116" s="104"/>
      <c r="AG116" s="104"/>
      <c r="AH116" t="s">
        <v>939</v>
      </c>
      <c r="AI116" t="s">
        <v>174</v>
      </c>
      <c r="AJ116" t="s">
        <v>1435</v>
      </c>
      <c r="AK116" s="121">
        <v>308.10000000000002</v>
      </c>
      <c r="AL116" s="118" cm="1">
        <f t="array" ref="AL116">[1]!SENTRUM_USD_CIF_NETTO_RUS(X116/1000,AK116*1.15,85,18)</f>
        <v>11.53</v>
      </c>
      <c r="AM116" s="121">
        <f t="shared" si="73"/>
        <v>2.9921942758022553</v>
      </c>
      <c r="AN116" s="127"/>
    </row>
    <row r="117" spans="1:40" customFormat="1">
      <c r="A117" s="45">
        <v>107</v>
      </c>
      <c r="B117" s="83" t="s">
        <v>2712</v>
      </c>
      <c r="C117" s="46">
        <f t="shared" si="68"/>
        <v>9785042413797</v>
      </c>
      <c r="D117" s="47" t="s">
        <v>30</v>
      </c>
      <c r="E117" s="48" t="s">
        <v>2021</v>
      </c>
      <c r="F117" s="49" t="s">
        <v>6</v>
      </c>
      <c r="G117" s="50">
        <v>352</v>
      </c>
      <c r="H117" s="47" t="s">
        <v>2228</v>
      </c>
      <c r="I117" s="123" t="s">
        <v>2229</v>
      </c>
      <c r="J117" s="47" t="s">
        <v>2230</v>
      </c>
      <c r="K117" s="51">
        <v>2026</v>
      </c>
      <c r="L117" s="47" t="s">
        <v>25</v>
      </c>
      <c r="M117" s="47" t="s">
        <v>2140</v>
      </c>
      <c r="N117" s="47" t="s">
        <v>2231</v>
      </c>
      <c r="O117" s="47" t="s">
        <v>2232</v>
      </c>
      <c r="P117" s="47" t="s">
        <v>2233</v>
      </c>
      <c r="Q117" s="81">
        <f t="shared" ref="Q117" si="114">ROUND(W117*(100%-Discount),1)</f>
        <v>43.2</v>
      </c>
      <c r="R117" s="1"/>
      <c r="S117" s="74" t="str">
        <f t="shared" si="70"/>
        <v/>
      </c>
      <c r="T117" s="52" t="str">
        <f t="shared" si="71"/>
        <v>Image</v>
      </c>
      <c r="U117" s="103">
        <v>9785042413797</v>
      </c>
      <c r="V117" s="112" t="s">
        <v>2234</v>
      </c>
      <c r="W117" s="105" cm="1">
        <f t="array" ref="W117">[1]!SENTRUM_USD_PRICE_RUS_2024(AL117,2.95)</f>
        <v>43.2</v>
      </c>
      <c r="X117" s="103">
        <v>355</v>
      </c>
      <c r="Y117" s="106" t="s">
        <v>1431</v>
      </c>
      <c r="Z117" s="77" t="s">
        <v>44</v>
      </c>
      <c r="AA117" s="104" t="s">
        <v>1432</v>
      </c>
      <c r="AB117" s="104" t="s">
        <v>1433</v>
      </c>
      <c r="AC117" s="104" t="s">
        <v>1434</v>
      </c>
      <c r="AD117" s="104" t="s">
        <v>37</v>
      </c>
      <c r="AE117" s="104" t="s">
        <v>37</v>
      </c>
      <c r="AF117" s="104"/>
      <c r="AG117" s="104"/>
      <c r="AH117" t="s">
        <v>939</v>
      </c>
      <c r="AI117" t="s">
        <v>174</v>
      </c>
      <c r="AJ117" t="s">
        <v>1435</v>
      </c>
      <c r="AK117" s="121">
        <v>401.7</v>
      </c>
      <c r="AL117" s="118" cm="1">
        <f t="array" ref="AL117">[1]!SENTRUM_USD_CIF_NETTO_RUS(X117/1000,AK117*1.15,85,18)</f>
        <v>14.47</v>
      </c>
      <c r="AM117" s="121">
        <f t="shared" si="73"/>
        <v>2.9854872149274363</v>
      </c>
      <c r="AN117" s="127"/>
    </row>
    <row r="118" spans="1:40" customFormat="1">
      <c r="A118" s="45">
        <v>108</v>
      </c>
      <c r="B118" s="83"/>
      <c r="C118" s="46">
        <f t="shared" si="68"/>
        <v>9785171880293</v>
      </c>
      <c r="D118" s="47" t="s">
        <v>30</v>
      </c>
      <c r="E118" s="48" t="s">
        <v>2021</v>
      </c>
      <c r="F118" s="49" t="s">
        <v>6</v>
      </c>
      <c r="G118" s="50">
        <v>416</v>
      </c>
      <c r="H118" s="47" t="s">
        <v>2235</v>
      </c>
      <c r="I118" s="123" t="s">
        <v>2236</v>
      </c>
      <c r="J118" s="47" t="s">
        <v>2237</v>
      </c>
      <c r="K118" s="51">
        <v>2026</v>
      </c>
      <c r="L118" s="47" t="s">
        <v>24</v>
      </c>
      <c r="M118" s="47" t="s">
        <v>2238</v>
      </c>
      <c r="N118" s="47" t="s">
        <v>2239</v>
      </c>
      <c r="O118" s="47" t="s">
        <v>2240</v>
      </c>
      <c r="P118" s="47" t="s">
        <v>2241</v>
      </c>
      <c r="Q118" s="81">
        <f t="shared" ref="Q118" si="115">ROUND(W118*(100%-Discount),1)</f>
        <v>52.3</v>
      </c>
      <c r="R118" s="1"/>
      <c r="S118" s="74" t="str">
        <f t="shared" si="70"/>
        <v/>
      </c>
      <c r="T118" s="52" t="str">
        <f t="shared" si="71"/>
        <v>Image</v>
      </c>
      <c r="U118" s="103">
        <v>9785171880293</v>
      </c>
      <c r="V118" s="112" t="s">
        <v>2242</v>
      </c>
      <c r="W118" s="105" cm="1">
        <f t="array" ref="W118">[1]!SENTRUM_USD_PRICE_RUS_2024(AL118,2.95)</f>
        <v>52.3</v>
      </c>
      <c r="X118" s="103">
        <v>440</v>
      </c>
      <c r="Y118" s="106" t="s">
        <v>1431</v>
      </c>
      <c r="Z118" s="77" t="s">
        <v>44</v>
      </c>
      <c r="AA118" s="104" t="s">
        <v>1432</v>
      </c>
      <c r="AB118" s="104" t="s">
        <v>1433</v>
      </c>
      <c r="AC118" s="104" t="s">
        <v>1434</v>
      </c>
      <c r="AD118" s="104" t="s">
        <v>37</v>
      </c>
      <c r="AE118" s="104" t="s">
        <v>37</v>
      </c>
      <c r="AF118" s="104"/>
      <c r="AG118" s="104"/>
      <c r="AH118" t="s">
        <v>939</v>
      </c>
      <c r="AI118" t="s">
        <v>174</v>
      </c>
      <c r="AJ118" t="s">
        <v>1435</v>
      </c>
      <c r="AK118" s="121">
        <v>476.16</v>
      </c>
      <c r="AL118" s="118" cm="1">
        <f t="array" ref="AL118">[1]!SENTRUM_USD_CIF_NETTO_RUS(X118/1000,AK118*1.15,85,18)</f>
        <v>17.55</v>
      </c>
      <c r="AM118" s="121">
        <f t="shared" si="73"/>
        <v>2.9800569800569798</v>
      </c>
      <c r="AN118" s="127"/>
    </row>
    <row r="119" spans="1:40" customFormat="1">
      <c r="A119" s="45">
        <v>109</v>
      </c>
      <c r="B119" s="83"/>
      <c r="C119" s="46">
        <f t="shared" si="68"/>
        <v>9785171873356</v>
      </c>
      <c r="D119" s="47" t="s">
        <v>30</v>
      </c>
      <c r="E119" s="48" t="s">
        <v>2021</v>
      </c>
      <c r="F119" s="49" t="s">
        <v>6</v>
      </c>
      <c r="G119" s="50">
        <v>320</v>
      </c>
      <c r="H119" s="47" t="s">
        <v>2235</v>
      </c>
      <c r="I119" s="123" t="s">
        <v>2243</v>
      </c>
      <c r="J119" s="47" t="s">
        <v>2244</v>
      </c>
      <c r="K119" s="51">
        <v>2026</v>
      </c>
      <c r="L119" s="47" t="s">
        <v>24</v>
      </c>
      <c r="M119" s="47" t="s">
        <v>2238</v>
      </c>
      <c r="N119" s="47" t="s">
        <v>2239</v>
      </c>
      <c r="O119" s="47" t="s">
        <v>2245</v>
      </c>
      <c r="P119" s="47" t="s">
        <v>2246</v>
      </c>
      <c r="Q119" s="81">
        <f t="shared" ref="Q119" si="116">ROUND(W119*(100%-Discount),1)</f>
        <v>47.5</v>
      </c>
      <c r="R119" s="1"/>
      <c r="S119" s="74" t="str">
        <f t="shared" si="70"/>
        <v/>
      </c>
      <c r="T119" s="52" t="str">
        <f t="shared" si="71"/>
        <v>Image</v>
      </c>
      <c r="U119" s="103">
        <v>9785171873356</v>
      </c>
      <c r="V119" s="112" t="s">
        <v>2247</v>
      </c>
      <c r="W119" s="105" cm="1">
        <f t="array" ref="W119">[1]!SENTRUM_USD_PRICE_RUS_2024(AL119,2.95)</f>
        <v>47.5</v>
      </c>
      <c r="X119" s="103">
        <v>363</v>
      </c>
      <c r="Y119" s="106" t="s">
        <v>1431</v>
      </c>
      <c r="Z119" s="77" t="s">
        <v>44</v>
      </c>
      <c r="AA119" s="104" t="s">
        <v>1432</v>
      </c>
      <c r="AB119" s="104" t="s">
        <v>1433</v>
      </c>
      <c r="AC119" s="104" t="s">
        <v>1434</v>
      </c>
      <c r="AD119" s="104" t="s">
        <v>37</v>
      </c>
      <c r="AE119" s="104" t="s">
        <v>37</v>
      </c>
      <c r="AF119" s="104"/>
      <c r="AG119" s="104"/>
      <c r="AH119" t="s">
        <v>939</v>
      </c>
      <c r="AI119" t="s">
        <v>174</v>
      </c>
      <c r="AJ119" t="s">
        <v>1435</v>
      </c>
      <c r="AK119" s="121">
        <v>476.16</v>
      </c>
      <c r="AL119" s="118" cm="1">
        <f t="array" ref="AL119">[1]!SENTRUM_USD_CIF_NETTO_RUS(X119/1000,AK119*1.15,85,18)</f>
        <v>15.94</v>
      </c>
      <c r="AM119" s="121">
        <f t="shared" si="73"/>
        <v>2.9799247176913428</v>
      </c>
      <c r="AN119" s="127"/>
    </row>
    <row r="120" spans="1:40" customFormat="1">
      <c r="A120" s="45">
        <v>110</v>
      </c>
      <c r="B120" s="83" t="s">
        <v>2712</v>
      </c>
      <c r="C120" s="46">
        <f t="shared" si="68"/>
        <v>9785042252709</v>
      </c>
      <c r="D120" s="47" t="s">
        <v>30</v>
      </c>
      <c r="E120" s="48" t="s">
        <v>2021</v>
      </c>
      <c r="F120" s="49" t="s">
        <v>6</v>
      </c>
      <c r="G120" s="50">
        <v>384</v>
      </c>
      <c r="H120" s="47" t="s">
        <v>2248</v>
      </c>
      <c r="I120" s="123" t="s">
        <v>2249</v>
      </c>
      <c r="J120" s="47" t="s">
        <v>2250</v>
      </c>
      <c r="K120" s="51">
        <v>2026</v>
      </c>
      <c r="L120" s="47" t="s">
        <v>25</v>
      </c>
      <c r="M120" s="47" t="s">
        <v>2251</v>
      </c>
      <c r="N120" s="47" t="s">
        <v>2252</v>
      </c>
      <c r="O120" s="47" t="s">
        <v>2253</v>
      </c>
      <c r="P120" s="47" t="s">
        <v>2254</v>
      </c>
      <c r="Q120" s="81">
        <f t="shared" ref="Q120" si="117">ROUND(W120*(100%-Discount),1)</f>
        <v>47.9</v>
      </c>
      <c r="R120" s="1"/>
      <c r="S120" s="74" t="str">
        <f t="shared" si="70"/>
        <v/>
      </c>
      <c r="T120" s="52" t="str">
        <f t="shared" si="71"/>
        <v>Image</v>
      </c>
      <c r="U120" s="103">
        <v>9785042252709</v>
      </c>
      <c r="V120" s="112" t="s">
        <v>2255</v>
      </c>
      <c r="W120" s="105" cm="1">
        <f t="array" ref="W120">[1]!SENTRUM_USD_PRICE_RUS_2024(AL120,2.95)</f>
        <v>47.9</v>
      </c>
      <c r="X120" s="103">
        <v>419</v>
      </c>
      <c r="Y120" s="106" t="s">
        <v>1431</v>
      </c>
      <c r="Z120" s="77" t="s">
        <v>44</v>
      </c>
      <c r="AA120" s="104" t="s">
        <v>1432</v>
      </c>
      <c r="AB120" s="104" t="s">
        <v>1433</v>
      </c>
      <c r="AC120" s="104" t="s">
        <v>1434</v>
      </c>
      <c r="AD120" s="104" t="s">
        <v>37</v>
      </c>
      <c r="AE120" s="104" t="s">
        <v>37</v>
      </c>
      <c r="AF120" s="104"/>
      <c r="AG120" s="104"/>
      <c r="AH120" t="s">
        <v>939</v>
      </c>
      <c r="AI120" t="s">
        <v>174</v>
      </c>
      <c r="AJ120" t="s">
        <v>1435</v>
      </c>
      <c r="AK120" s="121">
        <v>417.3</v>
      </c>
      <c r="AL120" s="118" cm="1">
        <f t="array" ref="AL120">[1]!SENTRUM_USD_CIF_NETTO_RUS(X120/1000,AK120*1.15,85,18)</f>
        <v>16.079999999999998</v>
      </c>
      <c r="AM120" s="121">
        <f t="shared" si="73"/>
        <v>2.9788557213930349</v>
      </c>
      <c r="AN120" s="127"/>
    </row>
    <row r="121" spans="1:40" customFormat="1">
      <c r="A121" s="45">
        <v>111</v>
      </c>
      <c r="B121" s="83"/>
      <c r="C121" s="46">
        <f t="shared" si="68"/>
        <v>9785042453014</v>
      </c>
      <c r="D121" s="47" t="s">
        <v>30</v>
      </c>
      <c r="E121" s="48" t="s">
        <v>2021</v>
      </c>
      <c r="F121" s="49" t="s">
        <v>6</v>
      </c>
      <c r="G121" s="50">
        <v>320</v>
      </c>
      <c r="H121" s="47" t="s">
        <v>2256</v>
      </c>
      <c r="I121" s="123" t="s">
        <v>2257</v>
      </c>
      <c r="J121" s="47" t="s">
        <v>2258</v>
      </c>
      <c r="K121" s="51">
        <v>2026</v>
      </c>
      <c r="L121" s="47" t="s">
        <v>25</v>
      </c>
      <c r="M121" s="47" t="s">
        <v>2259</v>
      </c>
      <c r="N121" s="47" t="s">
        <v>2260</v>
      </c>
      <c r="O121" s="47" t="s">
        <v>2261</v>
      </c>
      <c r="P121" s="47" t="s">
        <v>2262</v>
      </c>
      <c r="Q121" s="81">
        <f t="shared" ref="Q121" si="118">ROUND(W121*(100%-Discount),1)</f>
        <v>43.9</v>
      </c>
      <c r="R121" s="1"/>
      <c r="S121" s="74" t="str">
        <f t="shared" si="70"/>
        <v/>
      </c>
      <c r="T121" s="52" t="str">
        <f t="shared" si="71"/>
        <v>Image</v>
      </c>
      <c r="U121" s="103">
        <v>9785042453014</v>
      </c>
      <c r="V121" s="112" t="s">
        <v>2263</v>
      </c>
      <c r="W121" s="105" cm="1">
        <f t="array" ref="W121">[1]!SENTRUM_USD_PRICE_RUS_2024(AL121,2.95)</f>
        <v>43.9</v>
      </c>
      <c r="X121" s="103">
        <v>331</v>
      </c>
      <c r="Y121" s="106" t="s">
        <v>1431</v>
      </c>
      <c r="Z121" s="77" t="s">
        <v>44</v>
      </c>
      <c r="AA121" s="104" t="s">
        <v>1432</v>
      </c>
      <c r="AB121" s="104" t="s">
        <v>1433</v>
      </c>
      <c r="AC121" s="104" t="s">
        <v>1434</v>
      </c>
      <c r="AD121" s="104" t="s">
        <v>37</v>
      </c>
      <c r="AE121" s="104" t="s">
        <v>37</v>
      </c>
      <c r="AF121" s="104"/>
      <c r="AG121" s="104"/>
      <c r="AH121" t="s">
        <v>939</v>
      </c>
      <c r="AI121" t="s">
        <v>174</v>
      </c>
      <c r="AJ121" t="s">
        <v>1435</v>
      </c>
      <c r="AK121" s="121">
        <v>444.6</v>
      </c>
      <c r="AL121" s="118" cm="1">
        <f t="array" ref="AL121">[1]!SENTRUM_USD_CIF_NETTO_RUS(X121/1000,AK121*1.15,85,18)</f>
        <v>14.71</v>
      </c>
      <c r="AM121" s="121">
        <f t="shared" si="73"/>
        <v>2.9843643779741669</v>
      </c>
      <c r="AN121" s="127"/>
    </row>
    <row r="122" spans="1:40" customFormat="1">
      <c r="A122" s="45">
        <v>112</v>
      </c>
      <c r="B122" s="83"/>
      <c r="C122" s="46">
        <f t="shared" si="68"/>
        <v>9785042441455</v>
      </c>
      <c r="D122" s="47" t="s">
        <v>30</v>
      </c>
      <c r="E122" s="48" t="s">
        <v>2021</v>
      </c>
      <c r="F122" s="49" t="s">
        <v>6</v>
      </c>
      <c r="G122" s="50">
        <v>384</v>
      </c>
      <c r="H122" s="47" t="s">
        <v>2264</v>
      </c>
      <c r="I122" s="123" t="s">
        <v>2265</v>
      </c>
      <c r="J122" s="47" t="s">
        <v>2266</v>
      </c>
      <c r="K122" s="51">
        <v>2026</v>
      </c>
      <c r="L122" s="47" t="s">
        <v>729</v>
      </c>
      <c r="M122" s="47" t="s">
        <v>2267</v>
      </c>
      <c r="N122" s="47" t="s">
        <v>2268</v>
      </c>
      <c r="O122" s="47" t="s">
        <v>2269</v>
      </c>
      <c r="P122" s="47" t="s">
        <v>2270</v>
      </c>
      <c r="Q122" s="81">
        <f t="shared" ref="Q122" si="119">ROUND(W122*(100%-Discount),1)</f>
        <v>53.6</v>
      </c>
      <c r="R122" s="1"/>
      <c r="S122" s="74" t="str">
        <f t="shared" si="70"/>
        <v/>
      </c>
      <c r="T122" s="52" t="str">
        <f t="shared" si="71"/>
        <v>Image</v>
      </c>
      <c r="U122" s="103">
        <v>9785042441455</v>
      </c>
      <c r="V122" s="112" t="s">
        <v>2271</v>
      </c>
      <c r="W122" s="105" cm="1">
        <f t="array" ref="W122">[1]!SENTRUM_USD_PRICE_RUS_2024(AL122,2.95)</f>
        <v>53.6</v>
      </c>
      <c r="X122" s="103">
        <v>478</v>
      </c>
      <c r="Y122" s="106" t="s">
        <v>1431</v>
      </c>
      <c r="Z122" s="77" t="s">
        <v>44</v>
      </c>
      <c r="AA122" s="104" t="s">
        <v>1432</v>
      </c>
      <c r="AB122" s="104" t="s">
        <v>1433</v>
      </c>
      <c r="AC122" s="104" t="s">
        <v>1434</v>
      </c>
      <c r="AD122" s="104" t="s">
        <v>37</v>
      </c>
      <c r="AE122" s="104" t="s">
        <v>37</v>
      </c>
      <c r="AF122" s="104"/>
      <c r="AG122" s="104"/>
      <c r="AH122" t="s">
        <v>939</v>
      </c>
      <c r="AI122" t="s">
        <v>174</v>
      </c>
      <c r="AJ122" t="s">
        <v>1435</v>
      </c>
      <c r="AK122" s="121">
        <v>456.3</v>
      </c>
      <c r="AL122" s="118" cm="1">
        <f t="array" ref="AL122">[1]!SENTRUM_USD_CIF_NETTO_RUS(X122/1000,AK122*1.15,85,18)</f>
        <v>18</v>
      </c>
      <c r="AM122" s="121">
        <f t="shared" si="73"/>
        <v>2.9777777777777779</v>
      </c>
      <c r="AN122" s="127"/>
    </row>
    <row r="123" spans="1:40" customFormat="1">
      <c r="A123" s="45">
        <v>113</v>
      </c>
      <c r="B123" s="83"/>
      <c r="C123" s="46">
        <f t="shared" si="68"/>
        <v>9785042407178</v>
      </c>
      <c r="D123" s="47" t="s">
        <v>30</v>
      </c>
      <c r="E123" s="48" t="s">
        <v>2021</v>
      </c>
      <c r="F123" s="49" t="s">
        <v>6</v>
      </c>
      <c r="G123" s="50">
        <v>320</v>
      </c>
      <c r="H123" s="47" t="s">
        <v>2272</v>
      </c>
      <c r="I123" s="123" t="s">
        <v>2273</v>
      </c>
      <c r="J123" s="47" t="s">
        <v>2274</v>
      </c>
      <c r="K123" s="51">
        <v>2026</v>
      </c>
      <c r="L123" s="47" t="s">
        <v>25</v>
      </c>
      <c r="M123" s="47" t="s">
        <v>2275</v>
      </c>
      <c r="N123" s="47" t="s">
        <v>2276</v>
      </c>
      <c r="O123" s="47" t="s">
        <v>2277</v>
      </c>
      <c r="P123" s="47" t="s">
        <v>2278</v>
      </c>
      <c r="Q123" s="81">
        <f t="shared" ref="Q123" si="120">ROUND(W123*(100%-Discount),1)</f>
        <v>34.200000000000003</v>
      </c>
      <c r="R123" s="1"/>
      <c r="S123" s="74" t="str">
        <f t="shared" si="70"/>
        <v/>
      </c>
      <c r="T123" s="52" t="str">
        <f t="shared" si="71"/>
        <v>Image</v>
      </c>
      <c r="U123" s="103">
        <v>9785042407178</v>
      </c>
      <c r="V123" s="112" t="s">
        <v>2279</v>
      </c>
      <c r="W123" s="105" cm="1">
        <f t="array" ref="W123">[1]!SENTRUM_USD_PRICE_RUS_2024(AL123,2.95)</f>
        <v>34.200000000000003</v>
      </c>
      <c r="X123" s="103">
        <v>265</v>
      </c>
      <c r="Y123" s="106" t="s">
        <v>1431</v>
      </c>
      <c r="Z123" s="77" t="s">
        <v>44</v>
      </c>
      <c r="AA123" s="104" t="s">
        <v>1432</v>
      </c>
      <c r="AB123" s="104" t="s">
        <v>1433</v>
      </c>
      <c r="AC123" s="104" t="s">
        <v>1434</v>
      </c>
      <c r="AD123" s="104" t="s">
        <v>37</v>
      </c>
      <c r="AE123" s="104" t="s">
        <v>37</v>
      </c>
      <c r="AF123" s="104"/>
      <c r="AG123" s="104"/>
      <c r="AH123" t="s">
        <v>939</v>
      </c>
      <c r="AI123" t="s">
        <v>174</v>
      </c>
      <c r="AJ123" t="s">
        <v>1435</v>
      </c>
      <c r="AK123" s="121">
        <v>335.4</v>
      </c>
      <c r="AL123" s="118" cm="1">
        <f t="array" ref="AL123">[1]!SENTRUM_USD_CIF_NETTO_RUS(X123/1000,AK123*1.15,85,18)</f>
        <v>11.42</v>
      </c>
      <c r="AM123" s="121">
        <f t="shared" si="73"/>
        <v>2.9947460595446587</v>
      </c>
      <c r="AN123" s="127"/>
    </row>
    <row r="124" spans="1:40" customFormat="1">
      <c r="A124" s="45">
        <v>114</v>
      </c>
      <c r="B124" s="83"/>
      <c r="C124" s="46">
        <f t="shared" si="68"/>
        <v>9785042452147</v>
      </c>
      <c r="D124" s="47" t="s">
        <v>30</v>
      </c>
      <c r="E124" s="48" t="s">
        <v>2021</v>
      </c>
      <c r="F124" s="49" t="s">
        <v>6</v>
      </c>
      <c r="G124" s="50">
        <v>320</v>
      </c>
      <c r="H124" s="47" t="s">
        <v>2272</v>
      </c>
      <c r="I124" s="123" t="s">
        <v>2280</v>
      </c>
      <c r="J124" s="47" t="s">
        <v>2281</v>
      </c>
      <c r="K124" s="51">
        <v>2026</v>
      </c>
      <c r="L124" s="47" t="s">
        <v>25</v>
      </c>
      <c r="M124" s="47" t="s">
        <v>2275</v>
      </c>
      <c r="N124" s="47" t="s">
        <v>2276</v>
      </c>
      <c r="O124" s="47" t="s">
        <v>2282</v>
      </c>
      <c r="P124" s="47" t="s">
        <v>2283</v>
      </c>
      <c r="Q124" s="81">
        <f t="shared" ref="Q124" si="121">ROUND(W124*(100%-Discount),1)</f>
        <v>34</v>
      </c>
      <c r="R124" s="1"/>
      <c r="S124" s="74" t="str">
        <f t="shared" si="70"/>
        <v/>
      </c>
      <c r="T124" s="52" t="str">
        <f t="shared" si="71"/>
        <v>Image</v>
      </c>
      <c r="U124" s="103">
        <v>9785042452147</v>
      </c>
      <c r="V124" s="112" t="s">
        <v>2284</v>
      </c>
      <c r="W124" s="105" cm="1">
        <f t="array" ref="W124">[1]!SENTRUM_USD_PRICE_RUS_2024(AL124,2.95)</f>
        <v>34</v>
      </c>
      <c r="X124" s="103">
        <v>275</v>
      </c>
      <c r="Y124" s="106" t="s">
        <v>1431</v>
      </c>
      <c r="Z124" s="77" t="s">
        <v>44</v>
      </c>
      <c r="AA124" s="104" t="s">
        <v>1432</v>
      </c>
      <c r="AB124" s="104" t="s">
        <v>1433</v>
      </c>
      <c r="AC124" s="104" t="s">
        <v>1434</v>
      </c>
      <c r="AD124" s="104" t="s">
        <v>37</v>
      </c>
      <c r="AE124" s="104" t="s">
        <v>37</v>
      </c>
      <c r="AF124" s="104"/>
      <c r="AG124" s="104"/>
      <c r="AH124" t="s">
        <v>939</v>
      </c>
      <c r="AI124" t="s">
        <v>174</v>
      </c>
      <c r="AJ124" t="s">
        <v>1435</v>
      </c>
      <c r="AK124" s="121">
        <v>319.8</v>
      </c>
      <c r="AL124" s="118" cm="1">
        <f t="array" ref="AL124">[1]!SENTRUM_USD_CIF_NETTO_RUS(X124/1000,AK124*1.15,85,18)</f>
        <v>11.36</v>
      </c>
      <c r="AM124" s="121">
        <f t="shared" si="73"/>
        <v>2.9929577464788735</v>
      </c>
      <c r="AN124" s="127"/>
    </row>
    <row r="125" spans="1:40" customFormat="1">
      <c r="A125" s="45">
        <v>115</v>
      </c>
      <c r="B125" s="83"/>
      <c r="C125" s="46">
        <f t="shared" si="68"/>
        <v>9785389304932</v>
      </c>
      <c r="D125" s="47" t="s">
        <v>30</v>
      </c>
      <c r="E125" s="48" t="s">
        <v>2021</v>
      </c>
      <c r="F125" s="49" t="s">
        <v>6</v>
      </c>
      <c r="G125" s="50">
        <v>384</v>
      </c>
      <c r="H125" s="47" t="s">
        <v>2285</v>
      </c>
      <c r="I125" s="123" t="s">
        <v>2286</v>
      </c>
      <c r="J125" s="47" t="s">
        <v>2287</v>
      </c>
      <c r="K125" s="51">
        <v>2026</v>
      </c>
      <c r="L125" s="47" t="s">
        <v>2288</v>
      </c>
      <c r="M125" s="47" t="s">
        <v>2095</v>
      </c>
      <c r="N125" s="47" t="s">
        <v>2289</v>
      </c>
      <c r="O125" s="47" t="s">
        <v>2290</v>
      </c>
      <c r="P125" s="47" t="s">
        <v>2291</v>
      </c>
      <c r="Q125" s="81">
        <f t="shared" ref="Q125" si="122">ROUND(W125*(100%-Discount),1)</f>
        <v>38.799999999999997</v>
      </c>
      <c r="R125" s="1"/>
      <c r="S125" s="74" t="str">
        <f t="shared" si="70"/>
        <v/>
      </c>
      <c r="T125" s="52" t="str">
        <f t="shared" si="71"/>
        <v>Image</v>
      </c>
      <c r="U125" s="103">
        <v>9785389304932</v>
      </c>
      <c r="V125" s="112" t="s">
        <v>2292</v>
      </c>
      <c r="W125" s="105" cm="1">
        <f t="array" ref="W125">[1]!SENTRUM_USD_PRICE_RUS_2024(AL125,2.95)</f>
        <v>38.799999999999997</v>
      </c>
      <c r="X125" s="103">
        <v>283</v>
      </c>
      <c r="Y125" s="106" t="s">
        <v>1431</v>
      </c>
      <c r="Z125" s="77" t="s">
        <v>44</v>
      </c>
      <c r="AA125" s="104" t="s">
        <v>1432</v>
      </c>
      <c r="AB125" s="104" t="s">
        <v>1433</v>
      </c>
      <c r="AC125" s="104" t="s">
        <v>1434</v>
      </c>
      <c r="AD125" s="104" t="s">
        <v>37</v>
      </c>
      <c r="AE125" s="104" t="s">
        <v>37</v>
      </c>
      <c r="AF125" s="104"/>
      <c r="AG125" s="104"/>
      <c r="AH125" t="s">
        <v>939</v>
      </c>
      <c r="AI125" t="s">
        <v>174</v>
      </c>
      <c r="AJ125" t="s">
        <v>1435</v>
      </c>
      <c r="AK125" s="121">
        <v>403.18</v>
      </c>
      <c r="AL125" s="118" cm="1">
        <f t="array" ref="AL125">[1]!SENTRUM_USD_CIF_NETTO_RUS(X125/1000,AK125*1.15,85,18)</f>
        <v>12.98</v>
      </c>
      <c r="AM125" s="121">
        <f t="shared" si="73"/>
        <v>2.9892141756548534</v>
      </c>
      <c r="AN125" s="127"/>
    </row>
    <row r="126" spans="1:40" customFormat="1">
      <c r="A126" s="45">
        <v>116</v>
      </c>
      <c r="B126" s="83"/>
      <c r="C126" s="46">
        <f t="shared" si="68"/>
        <v>9785042423338</v>
      </c>
      <c r="D126" s="47" t="s">
        <v>30</v>
      </c>
      <c r="E126" s="48" t="s">
        <v>2021</v>
      </c>
      <c r="F126" s="49" t="s">
        <v>6</v>
      </c>
      <c r="G126" s="50">
        <v>368</v>
      </c>
      <c r="H126" s="47" t="s">
        <v>2293</v>
      </c>
      <c r="I126" s="123" t="s">
        <v>2294</v>
      </c>
      <c r="J126" s="47" t="s">
        <v>2295</v>
      </c>
      <c r="K126" s="51">
        <v>2026</v>
      </c>
      <c r="L126" s="47" t="s">
        <v>25</v>
      </c>
      <c r="M126" s="47" t="s">
        <v>2296</v>
      </c>
      <c r="N126" s="47" t="s">
        <v>2297</v>
      </c>
      <c r="O126" s="47" t="s">
        <v>2298</v>
      </c>
      <c r="P126" s="47" t="s">
        <v>2299</v>
      </c>
      <c r="Q126" s="81">
        <f t="shared" ref="Q126" si="123">ROUND(W126*(100%-Discount),1)</f>
        <v>48.6</v>
      </c>
      <c r="R126" s="1"/>
      <c r="S126" s="74" t="str">
        <f t="shared" si="70"/>
        <v/>
      </c>
      <c r="T126" s="52" t="str">
        <f t="shared" si="71"/>
        <v>Image</v>
      </c>
      <c r="U126" s="103">
        <v>9785042423338</v>
      </c>
      <c r="V126" s="112" t="s">
        <v>2300</v>
      </c>
      <c r="W126" s="105" cm="1">
        <f t="array" ref="W126">[1]!SENTRUM_USD_PRICE_RUS_2024(AL126,2.95)</f>
        <v>48.6</v>
      </c>
      <c r="X126" s="103">
        <v>407</v>
      </c>
      <c r="Y126" s="106" t="s">
        <v>1431</v>
      </c>
      <c r="Z126" s="77" t="s">
        <v>44</v>
      </c>
      <c r="AA126" s="104" t="s">
        <v>1432</v>
      </c>
      <c r="AB126" s="104" t="s">
        <v>1433</v>
      </c>
      <c r="AC126" s="104" t="s">
        <v>1434</v>
      </c>
      <c r="AD126" s="104" t="s">
        <v>37</v>
      </c>
      <c r="AE126" s="104" t="s">
        <v>37</v>
      </c>
      <c r="AF126" s="104"/>
      <c r="AG126" s="104"/>
      <c r="AH126" t="s">
        <v>939</v>
      </c>
      <c r="AI126" t="s">
        <v>174</v>
      </c>
      <c r="AJ126" t="s">
        <v>1435</v>
      </c>
      <c r="AK126" s="121">
        <v>444.6</v>
      </c>
      <c r="AL126" s="118" cm="1">
        <f t="array" ref="AL126">[1]!SENTRUM_USD_CIF_NETTO_RUS(X126/1000,AK126*1.15,85,18)</f>
        <v>16.309999999999999</v>
      </c>
      <c r="AM126" s="121">
        <f t="shared" si="73"/>
        <v>2.9797670141017782</v>
      </c>
      <c r="AN126" s="127"/>
    </row>
    <row r="127" spans="1:40" customFormat="1">
      <c r="A127" s="45">
        <v>117</v>
      </c>
      <c r="B127" s="83" t="s">
        <v>2712</v>
      </c>
      <c r="C127" s="46">
        <f t="shared" si="68"/>
        <v>9785042324444</v>
      </c>
      <c r="D127" s="47" t="s">
        <v>30</v>
      </c>
      <c r="E127" s="48" t="s">
        <v>2021</v>
      </c>
      <c r="F127" s="49" t="s">
        <v>6</v>
      </c>
      <c r="G127" s="50">
        <v>384</v>
      </c>
      <c r="H127" s="47" t="s">
        <v>2301</v>
      </c>
      <c r="I127" s="123" t="s">
        <v>2302</v>
      </c>
      <c r="J127" s="47" t="s">
        <v>2303</v>
      </c>
      <c r="K127" s="51">
        <v>2026</v>
      </c>
      <c r="L127" s="47" t="s">
        <v>25</v>
      </c>
      <c r="M127" s="47" t="s">
        <v>2304</v>
      </c>
      <c r="N127" s="47" t="s">
        <v>2305</v>
      </c>
      <c r="O127" s="47" t="s">
        <v>2306</v>
      </c>
      <c r="P127" s="47" t="s">
        <v>2307</v>
      </c>
      <c r="Q127" s="81">
        <f t="shared" ref="Q127" si="124">ROUND(W127*(100%-Discount),1)</f>
        <v>50.5</v>
      </c>
      <c r="R127" s="1"/>
      <c r="S127" s="74" t="str">
        <f t="shared" si="70"/>
        <v/>
      </c>
      <c r="T127" s="52" t="str">
        <f t="shared" si="71"/>
        <v>Image</v>
      </c>
      <c r="U127" s="103">
        <v>9785042324444</v>
      </c>
      <c r="V127" s="112" t="s">
        <v>2308</v>
      </c>
      <c r="W127" s="105" cm="1">
        <f t="array" ref="W127">[1]!SENTRUM_USD_PRICE_RUS_2024(AL127,2.95)</f>
        <v>50.5</v>
      </c>
      <c r="X127" s="103">
        <v>392</v>
      </c>
      <c r="Y127" s="106" t="s">
        <v>1431</v>
      </c>
      <c r="Z127" s="77" t="s">
        <v>44</v>
      </c>
      <c r="AA127" s="104" t="s">
        <v>1432</v>
      </c>
      <c r="AB127" s="104" t="s">
        <v>1433</v>
      </c>
      <c r="AC127" s="104" t="s">
        <v>1434</v>
      </c>
      <c r="AD127" s="104" t="s">
        <v>37</v>
      </c>
      <c r="AE127" s="104" t="s">
        <v>37</v>
      </c>
      <c r="AF127" s="104"/>
      <c r="AG127" s="104"/>
      <c r="AH127" t="s">
        <v>939</v>
      </c>
      <c r="AI127" t="s">
        <v>174</v>
      </c>
      <c r="AJ127" t="s">
        <v>1435</v>
      </c>
      <c r="AK127" s="121">
        <v>499.2</v>
      </c>
      <c r="AL127" s="118" cm="1">
        <f t="array" ref="AL127">[1]!SENTRUM_USD_CIF_NETTO_RUS(X127/1000,AK127*1.15,85,18)</f>
        <v>16.95</v>
      </c>
      <c r="AM127" s="121">
        <f t="shared" si="73"/>
        <v>2.9793510324483776</v>
      </c>
      <c r="AN127" s="127"/>
    </row>
    <row r="128" spans="1:40" customFormat="1">
      <c r="A128" s="45">
        <v>118</v>
      </c>
      <c r="B128" s="83"/>
      <c r="C128" s="46">
        <f t="shared" si="68"/>
        <v>9785171849399</v>
      </c>
      <c r="D128" s="47" t="s">
        <v>30</v>
      </c>
      <c r="E128" s="48" t="s">
        <v>2021</v>
      </c>
      <c r="F128" s="49" t="s">
        <v>6</v>
      </c>
      <c r="G128" s="50">
        <v>352</v>
      </c>
      <c r="H128" s="47" t="s">
        <v>2309</v>
      </c>
      <c r="I128" s="123" t="s">
        <v>2310</v>
      </c>
      <c r="J128" s="47" t="s">
        <v>2311</v>
      </c>
      <c r="K128" s="51">
        <v>2026</v>
      </c>
      <c r="L128" s="47" t="s">
        <v>24</v>
      </c>
      <c r="M128" s="47" t="s">
        <v>2312</v>
      </c>
      <c r="N128" s="47" t="s">
        <v>2313</v>
      </c>
      <c r="O128" s="47" t="s">
        <v>2314</v>
      </c>
      <c r="P128" s="47" t="s">
        <v>2315</v>
      </c>
      <c r="Q128" s="81">
        <f t="shared" ref="Q128" si="125">ROUND(W128*(100%-Discount),1)</f>
        <v>38.1</v>
      </c>
      <c r="R128" s="1"/>
      <c r="S128" s="74" t="str">
        <f t="shared" si="70"/>
        <v/>
      </c>
      <c r="T128" s="52" t="str">
        <f t="shared" si="71"/>
        <v>Image</v>
      </c>
      <c r="U128" s="103">
        <v>9785171849399</v>
      </c>
      <c r="V128" s="112" t="s">
        <v>2316</v>
      </c>
      <c r="W128" s="105" cm="1">
        <f t="array" ref="W128">[1]!SENTRUM_USD_PRICE_RUS_2024(AL128,2.95)</f>
        <v>38.1</v>
      </c>
      <c r="X128" s="103">
        <v>287</v>
      </c>
      <c r="Y128" s="106" t="s">
        <v>1431</v>
      </c>
      <c r="Z128" s="77" t="s">
        <v>44</v>
      </c>
      <c r="AA128" s="104" t="s">
        <v>1432</v>
      </c>
      <c r="AB128" s="104" t="s">
        <v>1433</v>
      </c>
      <c r="AC128" s="104" t="s">
        <v>1434</v>
      </c>
      <c r="AD128" s="104" t="s">
        <v>37</v>
      </c>
      <c r="AE128" s="104" t="s">
        <v>37</v>
      </c>
      <c r="AF128" s="104"/>
      <c r="AG128" s="104"/>
      <c r="AH128" t="s">
        <v>939</v>
      </c>
      <c r="AI128" t="s">
        <v>174</v>
      </c>
      <c r="AJ128" t="s">
        <v>1435</v>
      </c>
      <c r="AK128" s="121">
        <v>384</v>
      </c>
      <c r="AL128" s="118" cm="1">
        <f t="array" ref="AL128">[1]!SENTRUM_USD_CIF_NETTO_RUS(X128/1000,AK128*1.15,85,18)</f>
        <v>12.73</v>
      </c>
      <c r="AM128" s="121">
        <f t="shared" si="73"/>
        <v>2.992930086410055</v>
      </c>
      <c r="AN128" s="127"/>
    </row>
    <row r="129" spans="1:40" customFormat="1">
      <c r="A129" s="45">
        <v>119</v>
      </c>
      <c r="B129" s="83"/>
      <c r="C129" s="46">
        <f t="shared" si="68"/>
        <v>9785002696093</v>
      </c>
      <c r="D129" s="47" t="s">
        <v>30</v>
      </c>
      <c r="E129" s="48" t="s">
        <v>2021</v>
      </c>
      <c r="F129" s="49" t="s">
        <v>6</v>
      </c>
      <c r="G129" s="50">
        <v>224</v>
      </c>
      <c r="H129" s="47" t="s">
        <v>2317</v>
      </c>
      <c r="I129" s="123" t="s">
        <v>2318</v>
      </c>
      <c r="J129" s="47" t="s">
        <v>2319</v>
      </c>
      <c r="K129" s="51">
        <v>2026</v>
      </c>
      <c r="L129" s="47" t="s">
        <v>943</v>
      </c>
      <c r="M129" s="47" t="s">
        <v>2320</v>
      </c>
      <c r="N129" s="47" t="s">
        <v>2321</v>
      </c>
      <c r="O129" s="47" t="s">
        <v>2322</v>
      </c>
      <c r="P129" s="47" t="s">
        <v>2323</v>
      </c>
      <c r="Q129" s="81">
        <f t="shared" ref="Q129" si="126">ROUND(W129*(100%-Discount),1)</f>
        <v>55.5</v>
      </c>
      <c r="R129" s="1"/>
      <c r="S129" s="74" t="str">
        <f t="shared" si="70"/>
        <v/>
      </c>
      <c r="T129" s="52" t="str">
        <f t="shared" si="71"/>
        <v>Image</v>
      </c>
      <c r="U129" s="103">
        <v>9785002696093</v>
      </c>
      <c r="V129" s="112" t="s">
        <v>2324</v>
      </c>
      <c r="W129" s="105" cm="1">
        <f t="array" ref="W129">[1]!SENTRUM_USD_PRICE_RUS_2024(AL129,2.95)</f>
        <v>55.5</v>
      </c>
      <c r="X129" s="103">
        <v>341</v>
      </c>
      <c r="Y129" s="106" t="s">
        <v>1431</v>
      </c>
      <c r="Z129" s="77" t="s">
        <v>44</v>
      </c>
      <c r="AA129" s="104" t="s">
        <v>1432</v>
      </c>
      <c r="AB129" s="104" t="s">
        <v>1433</v>
      </c>
      <c r="AC129" s="104" t="s">
        <v>1434</v>
      </c>
      <c r="AD129" s="104" t="s">
        <v>37</v>
      </c>
      <c r="AE129" s="104" t="s">
        <v>37</v>
      </c>
      <c r="AF129" s="104"/>
      <c r="AG129" s="104"/>
      <c r="AH129" t="s">
        <v>939</v>
      </c>
      <c r="AI129" t="s">
        <v>174</v>
      </c>
      <c r="AJ129" t="s">
        <v>1435</v>
      </c>
      <c r="AK129" s="121">
        <v>657.36</v>
      </c>
      <c r="AL129" s="118" cm="1">
        <f t="array" ref="AL129">[1]!SENTRUM_USD_CIF_NETTO_RUS(X129/1000,AK129*1.15,85,18)</f>
        <v>18.64</v>
      </c>
      <c r="AM129" s="121">
        <f t="shared" si="73"/>
        <v>2.9774678111587982</v>
      </c>
      <c r="AN129" s="127"/>
    </row>
    <row r="130" spans="1:40" customFormat="1">
      <c r="A130" s="45">
        <v>120</v>
      </c>
      <c r="B130" s="83"/>
      <c r="C130" s="46">
        <f t="shared" si="68"/>
        <v>9785042449000</v>
      </c>
      <c r="D130" s="47" t="s">
        <v>30</v>
      </c>
      <c r="E130" s="48" t="s">
        <v>2021</v>
      </c>
      <c r="F130" s="49" t="s">
        <v>6</v>
      </c>
      <c r="G130" s="50">
        <v>320</v>
      </c>
      <c r="H130" s="47" t="s">
        <v>2325</v>
      </c>
      <c r="I130" s="123" t="s">
        <v>2326</v>
      </c>
      <c r="J130" s="47" t="s">
        <v>2327</v>
      </c>
      <c r="K130" s="51">
        <v>2026</v>
      </c>
      <c r="L130" s="47" t="s">
        <v>25</v>
      </c>
      <c r="M130" s="47" t="s">
        <v>2328</v>
      </c>
      <c r="N130" s="47" t="s">
        <v>2329</v>
      </c>
      <c r="O130" s="47" t="s">
        <v>2330</v>
      </c>
      <c r="P130" s="47" t="s">
        <v>2331</v>
      </c>
      <c r="Q130" s="81">
        <f t="shared" ref="Q130" si="127">ROUND(W130*(100%-Discount),1)</f>
        <v>41.1</v>
      </c>
      <c r="R130" s="1"/>
      <c r="S130" s="74" t="str">
        <f t="shared" si="70"/>
        <v/>
      </c>
      <c r="T130" s="52" t="str">
        <f t="shared" si="71"/>
        <v>Image</v>
      </c>
      <c r="U130" s="103">
        <v>9785042449000</v>
      </c>
      <c r="V130" s="112" t="s">
        <v>2332</v>
      </c>
      <c r="W130" s="105" cm="1">
        <f t="array" ref="W130">[1]!SENTRUM_USD_PRICE_RUS_2024(AL130,2.95)</f>
        <v>41.1</v>
      </c>
      <c r="X130" s="103">
        <v>331</v>
      </c>
      <c r="Y130" s="106" t="s">
        <v>1431</v>
      </c>
      <c r="Z130" s="77" t="s">
        <v>44</v>
      </c>
      <c r="AA130" s="104" t="s">
        <v>1432</v>
      </c>
      <c r="AB130" s="104" t="s">
        <v>1433</v>
      </c>
      <c r="AC130" s="104" t="s">
        <v>1434</v>
      </c>
      <c r="AD130" s="104" t="s">
        <v>37</v>
      </c>
      <c r="AE130" s="104" t="s">
        <v>37</v>
      </c>
      <c r="AF130" s="104"/>
      <c r="AG130" s="104"/>
      <c r="AH130" t="s">
        <v>939</v>
      </c>
      <c r="AI130" t="s">
        <v>174</v>
      </c>
      <c r="AJ130" t="s">
        <v>1435</v>
      </c>
      <c r="AK130" s="121">
        <v>390</v>
      </c>
      <c r="AL130" s="118" cm="1">
        <f t="array" ref="AL130">[1]!SENTRUM_USD_CIF_NETTO_RUS(X130/1000,AK130*1.15,85,18)</f>
        <v>13.76</v>
      </c>
      <c r="AM130" s="121">
        <f t="shared" si="73"/>
        <v>2.9869186046511631</v>
      </c>
      <c r="AN130" s="127"/>
    </row>
    <row r="131" spans="1:40" customFormat="1">
      <c r="A131" s="45">
        <v>121</v>
      </c>
      <c r="B131" s="83"/>
      <c r="C131" s="46">
        <f t="shared" si="68"/>
        <v>9785171688417</v>
      </c>
      <c r="D131" s="47" t="s">
        <v>30</v>
      </c>
      <c r="E131" s="48" t="s">
        <v>2021</v>
      </c>
      <c r="F131" s="49" t="s">
        <v>6</v>
      </c>
      <c r="G131" s="50">
        <v>224</v>
      </c>
      <c r="H131" s="47" t="s">
        <v>2333</v>
      </c>
      <c r="I131" s="123" t="s">
        <v>2334</v>
      </c>
      <c r="J131" s="47" t="s">
        <v>2335</v>
      </c>
      <c r="K131" s="51">
        <v>2026</v>
      </c>
      <c r="L131" s="47" t="s">
        <v>24</v>
      </c>
      <c r="M131" s="47" t="s">
        <v>2336</v>
      </c>
      <c r="N131" s="47" t="s">
        <v>2337</v>
      </c>
      <c r="O131" s="47" t="s">
        <v>2338</v>
      </c>
      <c r="P131" s="47" t="s">
        <v>2339</v>
      </c>
      <c r="Q131" s="81">
        <f t="shared" ref="Q131" si="128">ROUND(W131*(100%-Discount),1)</f>
        <v>37.4</v>
      </c>
      <c r="R131" s="1"/>
      <c r="S131" s="74" t="str">
        <f t="shared" si="70"/>
        <v/>
      </c>
      <c r="T131" s="52" t="str">
        <f t="shared" si="71"/>
        <v>Image</v>
      </c>
      <c r="U131" s="103">
        <v>9785171688417</v>
      </c>
      <c r="V131" s="112" t="s">
        <v>2340</v>
      </c>
      <c r="W131" s="105" cm="1">
        <f t="array" ref="W131">[1]!SENTRUM_USD_PRICE_RUS_2024(AL131,2.95)</f>
        <v>37.4</v>
      </c>
      <c r="X131" s="103">
        <v>267</v>
      </c>
      <c r="Y131" s="106" t="s">
        <v>1431</v>
      </c>
      <c r="Z131" s="77" t="s">
        <v>44</v>
      </c>
      <c r="AA131" s="104" t="s">
        <v>1432</v>
      </c>
      <c r="AB131" s="104" t="s">
        <v>1433</v>
      </c>
      <c r="AC131" s="104" t="s">
        <v>1434</v>
      </c>
      <c r="AD131" s="104" t="s">
        <v>37</v>
      </c>
      <c r="AE131" s="104" t="s">
        <v>37</v>
      </c>
      <c r="AF131" s="104"/>
      <c r="AG131" s="104"/>
      <c r="AH131" t="s">
        <v>939</v>
      </c>
      <c r="AI131" t="s">
        <v>174</v>
      </c>
      <c r="AJ131" t="s">
        <v>1435</v>
      </c>
      <c r="AK131" s="121">
        <v>395.52</v>
      </c>
      <c r="AL131" s="118" cm="1">
        <f t="array" ref="AL131">[1]!SENTRUM_USD_CIF_NETTO_RUS(X131/1000,AK131*1.15,85,18)</f>
        <v>12.51</v>
      </c>
      <c r="AM131" s="121">
        <f t="shared" si="73"/>
        <v>2.9896083133493203</v>
      </c>
      <c r="AN131" s="127"/>
    </row>
    <row r="132" spans="1:40" customFormat="1">
      <c r="A132" s="45">
        <v>122</v>
      </c>
      <c r="B132" s="83"/>
      <c r="C132" s="46">
        <f t="shared" si="68"/>
        <v>9785042449529</v>
      </c>
      <c r="D132" s="47" t="s">
        <v>30</v>
      </c>
      <c r="E132" s="48" t="s">
        <v>2021</v>
      </c>
      <c r="F132" s="49" t="s">
        <v>6</v>
      </c>
      <c r="G132" s="50">
        <v>320</v>
      </c>
      <c r="H132" s="47" t="s">
        <v>2341</v>
      </c>
      <c r="I132" s="123" t="s">
        <v>2342</v>
      </c>
      <c r="J132" s="47" t="s">
        <v>2343</v>
      </c>
      <c r="K132" s="51">
        <v>2026</v>
      </c>
      <c r="L132" s="47" t="s">
        <v>25</v>
      </c>
      <c r="M132" s="47" t="s">
        <v>2344</v>
      </c>
      <c r="N132" s="47" t="s">
        <v>2345</v>
      </c>
      <c r="O132" s="47" t="s">
        <v>2346</v>
      </c>
      <c r="P132" s="47" t="s">
        <v>2347</v>
      </c>
      <c r="Q132" s="81">
        <f t="shared" ref="Q132" si="129">ROUND(W132*(100%-Discount),1)</f>
        <v>40.4</v>
      </c>
      <c r="R132" s="1"/>
      <c r="S132" s="74" t="str">
        <f t="shared" si="70"/>
        <v/>
      </c>
      <c r="T132" s="52" t="str">
        <f t="shared" si="71"/>
        <v>Image</v>
      </c>
      <c r="U132" s="103">
        <v>9785042449529</v>
      </c>
      <c r="V132" s="112" t="s">
        <v>2348</v>
      </c>
      <c r="W132" s="105" cm="1">
        <f t="array" ref="W132">[1]!SENTRUM_USD_PRICE_RUS_2024(AL132,2.95)</f>
        <v>40.4</v>
      </c>
      <c r="X132" s="103">
        <v>320</v>
      </c>
      <c r="Y132" s="106" t="s">
        <v>1431</v>
      </c>
      <c r="Z132" s="77" t="s">
        <v>44</v>
      </c>
      <c r="AA132" s="104" t="s">
        <v>1432</v>
      </c>
      <c r="AB132" s="104" t="s">
        <v>1433</v>
      </c>
      <c r="AC132" s="104" t="s">
        <v>1434</v>
      </c>
      <c r="AD132" s="104" t="s">
        <v>37</v>
      </c>
      <c r="AE132" s="104" t="s">
        <v>37</v>
      </c>
      <c r="AF132" s="104"/>
      <c r="AG132" s="104"/>
      <c r="AH132" t="s">
        <v>939</v>
      </c>
      <c r="AI132" t="s">
        <v>174</v>
      </c>
      <c r="AJ132" t="s">
        <v>1435</v>
      </c>
      <c r="AK132" s="121">
        <v>390</v>
      </c>
      <c r="AL132" s="118" cm="1">
        <f t="array" ref="AL132">[1]!SENTRUM_USD_CIF_NETTO_RUS(X132/1000,AK132*1.15,85,18)</f>
        <v>13.53</v>
      </c>
      <c r="AM132" s="121">
        <f t="shared" si="73"/>
        <v>2.9859571322985956</v>
      </c>
      <c r="AN132" s="127"/>
    </row>
    <row r="133" spans="1:40" customFormat="1">
      <c r="A133" s="45">
        <v>123</v>
      </c>
      <c r="B133" s="83"/>
      <c r="C133" s="46">
        <f t="shared" si="68"/>
        <v>9785002696130</v>
      </c>
      <c r="D133" s="47" t="s">
        <v>30</v>
      </c>
      <c r="E133" s="48" t="s">
        <v>2021</v>
      </c>
      <c r="F133" s="49" t="s">
        <v>6</v>
      </c>
      <c r="G133" s="50">
        <v>268</v>
      </c>
      <c r="H133" s="47" t="s">
        <v>2349</v>
      </c>
      <c r="I133" s="123" t="s">
        <v>2350</v>
      </c>
      <c r="J133" s="47" t="s">
        <v>2351</v>
      </c>
      <c r="K133" s="51">
        <v>2026</v>
      </c>
      <c r="L133" s="47" t="s">
        <v>943</v>
      </c>
      <c r="M133" s="47" t="s">
        <v>2320</v>
      </c>
      <c r="N133" s="47" t="s">
        <v>2352</v>
      </c>
      <c r="O133" s="47" t="s">
        <v>2353</v>
      </c>
      <c r="P133" s="47" t="s">
        <v>2354</v>
      </c>
      <c r="Q133" s="81">
        <f t="shared" ref="Q133" si="130">ROUND(W133*(100%-Discount),1)</f>
        <v>56.7</v>
      </c>
      <c r="R133" s="1"/>
      <c r="S133" s="74" t="str">
        <f t="shared" si="70"/>
        <v/>
      </c>
      <c r="T133" s="52" t="str">
        <f t="shared" si="71"/>
        <v>Image</v>
      </c>
      <c r="U133" s="103">
        <v>9785002696130</v>
      </c>
      <c r="V133" s="112" t="s">
        <v>2355</v>
      </c>
      <c r="W133" s="105" cm="1">
        <f t="array" ref="W133">[1]!SENTRUM_USD_PRICE_RUS_2024(AL133,2.95)</f>
        <v>56.7</v>
      </c>
      <c r="X133" s="103">
        <v>334</v>
      </c>
      <c r="Y133" s="106" t="s">
        <v>1431</v>
      </c>
      <c r="Z133" s="77" t="s">
        <v>44</v>
      </c>
      <c r="AA133" s="104" t="s">
        <v>1432</v>
      </c>
      <c r="AB133" s="104" t="s">
        <v>1433</v>
      </c>
      <c r="AC133" s="104" t="s">
        <v>1434</v>
      </c>
      <c r="AD133" s="104" t="s">
        <v>37</v>
      </c>
      <c r="AE133" s="104" t="s">
        <v>37</v>
      </c>
      <c r="AF133" s="104"/>
      <c r="AG133" s="104"/>
      <c r="AH133" t="s">
        <v>939</v>
      </c>
      <c r="AI133" t="s">
        <v>174</v>
      </c>
      <c r="AJ133" t="s">
        <v>1435</v>
      </c>
      <c r="AK133" s="121">
        <v>689.04</v>
      </c>
      <c r="AL133" s="118" cm="1">
        <f t="array" ref="AL133">[1]!SENTRUM_USD_CIF_NETTO_RUS(X133/1000,AK133*1.15,85,18)</f>
        <v>19.05</v>
      </c>
      <c r="AM133" s="121">
        <f t="shared" si="73"/>
        <v>2.9763779527559056</v>
      </c>
      <c r="AN133" s="127"/>
    </row>
    <row r="134" spans="1:40" customFormat="1">
      <c r="A134" s="45">
        <v>124</v>
      </c>
      <c r="B134" s="83" t="s">
        <v>2712</v>
      </c>
      <c r="C134" s="46">
        <f t="shared" si="68"/>
        <v>9785042402289</v>
      </c>
      <c r="D134" s="47" t="s">
        <v>30</v>
      </c>
      <c r="E134" s="48" t="s">
        <v>2021</v>
      </c>
      <c r="F134" s="49" t="s">
        <v>6</v>
      </c>
      <c r="G134" s="50">
        <v>384</v>
      </c>
      <c r="H134" s="47" t="s">
        <v>2356</v>
      </c>
      <c r="I134" s="123" t="s">
        <v>2357</v>
      </c>
      <c r="J134" s="47" t="s">
        <v>2358</v>
      </c>
      <c r="K134" s="51">
        <v>2026</v>
      </c>
      <c r="L134" s="47" t="s">
        <v>2139</v>
      </c>
      <c r="M134" s="47" t="s">
        <v>2359</v>
      </c>
      <c r="N134" s="47" t="s">
        <v>2360</v>
      </c>
      <c r="O134" s="47" t="s">
        <v>2361</v>
      </c>
      <c r="P134" s="47" t="s">
        <v>2362</v>
      </c>
      <c r="Q134" s="81">
        <f t="shared" ref="Q134" si="131">ROUND(W134*(100%-Discount),1)</f>
        <v>42.2</v>
      </c>
      <c r="R134" s="1"/>
      <c r="S134" s="74" t="str">
        <f t="shared" si="70"/>
        <v/>
      </c>
      <c r="T134" s="52" t="str">
        <f t="shared" si="71"/>
        <v>Image</v>
      </c>
      <c r="U134" s="103">
        <v>9785042402289</v>
      </c>
      <c r="V134" s="112" t="s">
        <v>2363</v>
      </c>
      <c r="W134" s="105" cm="1">
        <f t="array" ref="W134">[1]!SENTRUM_USD_PRICE_RUS_2024(AL134,2.95)</f>
        <v>42.2</v>
      </c>
      <c r="X134" s="103">
        <v>361</v>
      </c>
      <c r="Y134" s="106" t="s">
        <v>1431</v>
      </c>
      <c r="Z134" s="77" t="s">
        <v>44</v>
      </c>
      <c r="AA134" s="104" t="s">
        <v>1432</v>
      </c>
      <c r="AB134" s="104" t="s">
        <v>1433</v>
      </c>
      <c r="AC134" s="104" t="s">
        <v>1434</v>
      </c>
      <c r="AD134" s="104" t="s">
        <v>37</v>
      </c>
      <c r="AE134" s="104" t="s">
        <v>37</v>
      </c>
      <c r="AF134" s="104"/>
      <c r="AG134" s="104"/>
      <c r="AH134" t="s">
        <v>939</v>
      </c>
      <c r="AI134" t="s">
        <v>174</v>
      </c>
      <c r="AJ134" t="s">
        <v>1435</v>
      </c>
      <c r="AK134" s="121">
        <v>374.4</v>
      </c>
      <c r="AL134" s="118" cm="1">
        <f t="array" ref="AL134">[1]!SENTRUM_USD_CIF_NETTO_RUS(X134/1000,AK134*1.15,85,18)</f>
        <v>14.12</v>
      </c>
      <c r="AM134" s="121">
        <f t="shared" si="73"/>
        <v>2.9886685552407934</v>
      </c>
      <c r="AN134" s="127"/>
    </row>
    <row r="135" spans="1:40" customFormat="1">
      <c r="A135" s="45">
        <v>125</v>
      </c>
      <c r="B135" s="83"/>
      <c r="C135" s="46">
        <f t="shared" si="68"/>
        <v>9785042459078</v>
      </c>
      <c r="D135" s="47" t="s">
        <v>30</v>
      </c>
      <c r="E135" s="48" t="s">
        <v>2021</v>
      </c>
      <c r="F135" s="49" t="s">
        <v>6</v>
      </c>
      <c r="G135" s="50">
        <v>320</v>
      </c>
      <c r="H135" s="47" t="s">
        <v>2364</v>
      </c>
      <c r="I135" s="123" t="s">
        <v>2365</v>
      </c>
      <c r="J135" s="47" t="s">
        <v>2366</v>
      </c>
      <c r="K135" s="51">
        <v>2026</v>
      </c>
      <c r="L135" s="47" t="s">
        <v>25</v>
      </c>
      <c r="M135" s="47" t="s">
        <v>2367</v>
      </c>
      <c r="N135" s="47" t="s">
        <v>2368</v>
      </c>
      <c r="O135" s="47" t="s">
        <v>2369</v>
      </c>
      <c r="P135" s="47" t="s">
        <v>2370</v>
      </c>
      <c r="Q135" s="81">
        <f t="shared" ref="Q135" si="132">ROUND(W135*(100%-Discount),1)</f>
        <v>42.1</v>
      </c>
      <c r="R135" s="1"/>
      <c r="S135" s="74" t="str">
        <f t="shared" si="70"/>
        <v/>
      </c>
      <c r="T135" s="52" t="str">
        <f t="shared" si="71"/>
        <v>Image</v>
      </c>
      <c r="U135" s="103">
        <v>9785042459078</v>
      </c>
      <c r="V135" s="112" t="s">
        <v>2371</v>
      </c>
      <c r="W135" s="105" cm="1">
        <f t="array" ref="W135">[1]!SENTRUM_USD_PRICE_RUS_2024(AL135,2.95)</f>
        <v>42.1</v>
      </c>
      <c r="X135" s="103">
        <v>315</v>
      </c>
      <c r="Y135" s="106" t="s">
        <v>1431</v>
      </c>
      <c r="Z135" s="77" t="s">
        <v>44</v>
      </c>
      <c r="AA135" s="104" t="s">
        <v>1432</v>
      </c>
      <c r="AB135" s="104" t="s">
        <v>1433</v>
      </c>
      <c r="AC135" s="104" t="s">
        <v>1434</v>
      </c>
      <c r="AD135" s="104" t="s">
        <v>37</v>
      </c>
      <c r="AE135" s="104" t="s">
        <v>37</v>
      </c>
      <c r="AF135" s="104"/>
      <c r="AG135" s="104"/>
      <c r="AH135" t="s">
        <v>939</v>
      </c>
      <c r="AI135" t="s">
        <v>174</v>
      </c>
      <c r="AJ135" t="s">
        <v>1435</v>
      </c>
      <c r="AK135" s="121">
        <v>429</v>
      </c>
      <c r="AL135" s="118" cm="1">
        <f t="array" ref="AL135">[1]!SENTRUM_USD_CIF_NETTO_RUS(X135/1000,AK135*1.15,85,18)</f>
        <v>14.1</v>
      </c>
      <c r="AM135" s="121">
        <f t="shared" si="73"/>
        <v>2.9858156028368796</v>
      </c>
      <c r="AN135" s="127"/>
    </row>
    <row r="136" spans="1:40" customFormat="1">
      <c r="A136" s="45">
        <v>126</v>
      </c>
      <c r="B136" s="83"/>
      <c r="C136" s="46">
        <f t="shared" si="68"/>
        <v>9785042354434</v>
      </c>
      <c r="D136" s="47" t="s">
        <v>30</v>
      </c>
      <c r="E136" s="48" t="s">
        <v>2021</v>
      </c>
      <c r="F136" s="49" t="s">
        <v>6</v>
      </c>
      <c r="G136" s="50">
        <v>352</v>
      </c>
      <c r="H136" s="47" t="s">
        <v>2372</v>
      </c>
      <c r="I136" s="123" t="s">
        <v>2373</v>
      </c>
      <c r="J136" s="47" t="s">
        <v>2374</v>
      </c>
      <c r="K136" s="51">
        <v>2026</v>
      </c>
      <c r="L136" s="47" t="s">
        <v>2139</v>
      </c>
      <c r="M136" s="47" t="s">
        <v>2304</v>
      </c>
      <c r="N136" s="47" t="s">
        <v>2375</v>
      </c>
      <c r="O136" s="47" t="s">
        <v>2376</v>
      </c>
      <c r="P136" s="47" t="s">
        <v>2377</v>
      </c>
      <c r="Q136" s="81">
        <f t="shared" ref="Q136" si="133">ROUND(W136*(100%-Discount),1)</f>
        <v>47.2</v>
      </c>
      <c r="R136" s="1"/>
      <c r="S136" s="74" t="str">
        <f t="shared" si="70"/>
        <v/>
      </c>
      <c r="T136" s="52" t="str">
        <f t="shared" si="71"/>
        <v>Image</v>
      </c>
      <c r="U136" s="103">
        <v>9785042354434</v>
      </c>
      <c r="V136" s="112" t="s">
        <v>2378</v>
      </c>
      <c r="W136" s="105" cm="1">
        <f t="array" ref="W136">[1]!SENTRUM_USD_PRICE_RUS_2024(AL136,2.95)</f>
        <v>47.2</v>
      </c>
      <c r="X136" s="103">
        <v>361</v>
      </c>
      <c r="Y136" s="106" t="s">
        <v>1431</v>
      </c>
      <c r="Z136" s="77" t="s">
        <v>44</v>
      </c>
      <c r="AA136" s="104" t="s">
        <v>1432</v>
      </c>
      <c r="AB136" s="104" t="s">
        <v>1433</v>
      </c>
      <c r="AC136" s="104" t="s">
        <v>1434</v>
      </c>
      <c r="AD136" s="104" t="s">
        <v>37</v>
      </c>
      <c r="AE136" s="104" t="s">
        <v>37</v>
      </c>
      <c r="AF136" s="104"/>
      <c r="AG136" s="104"/>
      <c r="AH136" t="s">
        <v>939</v>
      </c>
      <c r="AI136" t="s">
        <v>174</v>
      </c>
      <c r="AJ136" t="s">
        <v>1435</v>
      </c>
      <c r="AK136" s="121">
        <v>471.9</v>
      </c>
      <c r="AL136" s="118" cm="1">
        <f t="array" ref="AL136">[1]!SENTRUM_USD_CIF_NETTO_RUS(X136/1000,AK136*1.15,85,18)</f>
        <v>15.82</v>
      </c>
      <c r="AM136" s="121">
        <f t="shared" si="73"/>
        <v>2.9835651074589129</v>
      </c>
      <c r="AN136" s="127"/>
    </row>
    <row r="137" spans="1:40" customFormat="1">
      <c r="A137" s="45">
        <v>127</v>
      </c>
      <c r="B137" s="83"/>
      <c r="C137" s="46">
        <f t="shared" si="68"/>
        <v>9785042360367</v>
      </c>
      <c r="D137" s="47" t="s">
        <v>30</v>
      </c>
      <c r="E137" s="48" t="s">
        <v>2021</v>
      </c>
      <c r="F137" s="49" t="s">
        <v>6</v>
      </c>
      <c r="G137" s="50">
        <v>352</v>
      </c>
      <c r="H137" s="47" t="s">
        <v>2379</v>
      </c>
      <c r="I137" s="123" t="s">
        <v>2380</v>
      </c>
      <c r="J137" s="47" t="s">
        <v>2381</v>
      </c>
      <c r="K137" s="51">
        <v>2026</v>
      </c>
      <c r="L137" s="47" t="s">
        <v>2139</v>
      </c>
      <c r="M137" s="47" t="s">
        <v>2382</v>
      </c>
      <c r="N137" s="47" t="s">
        <v>2383</v>
      </c>
      <c r="O137" s="47" t="s">
        <v>2384</v>
      </c>
      <c r="P137" s="47" t="s">
        <v>2385</v>
      </c>
      <c r="Q137" s="81">
        <f t="shared" ref="Q137" si="134">ROUND(W137*(100%-Discount),1)</f>
        <v>44.3</v>
      </c>
      <c r="R137" s="1"/>
      <c r="S137" s="74" t="str">
        <f t="shared" si="70"/>
        <v/>
      </c>
      <c r="T137" s="52" t="str">
        <f t="shared" si="71"/>
        <v>Image</v>
      </c>
      <c r="U137" s="103">
        <v>9785042360367</v>
      </c>
      <c r="V137" s="112" t="s">
        <v>2386</v>
      </c>
      <c r="W137" s="105" cm="1">
        <f t="array" ref="W137">[1]!SENTRUM_USD_PRICE_RUS_2024(AL137,2.95)</f>
        <v>44.3</v>
      </c>
      <c r="X137" s="103">
        <v>337</v>
      </c>
      <c r="Y137" s="106" t="s">
        <v>1431</v>
      </c>
      <c r="Z137" s="77" t="s">
        <v>44</v>
      </c>
      <c r="AA137" s="104" t="s">
        <v>1432</v>
      </c>
      <c r="AB137" s="104" t="s">
        <v>1433</v>
      </c>
      <c r="AC137" s="104" t="s">
        <v>1434</v>
      </c>
      <c r="AD137" s="104" t="s">
        <v>37</v>
      </c>
      <c r="AE137" s="104" t="s">
        <v>37</v>
      </c>
      <c r="AF137" s="104"/>
      <c r="AG137" s="104"/>
      <c r="AH137" t="s">
        <v>939</v>
      </c>
      <c r="AI137" t="s">
        <v>174</v>
      </c>
      <c r="AJ137" t="s">
        <v>1435</v>
      </c>
      <c r="AK137" s="121">
        <v>444.6</v>
      </c>
      <c r="AL137" s="118" cm="1">
        <f t="array" ref="AL137">[1]!SENTRUM_USD_CIF_NETTO_RUS(X137/1000,AK137*1.15,85,18)</f>
        <v>14.84</v>
      </c>
      <c r="AM137" s="121">
        <f t="shared" si="73"/>
        <v>2.9851752021563343</v>
      </c>
      <c r="AN137" s="127"/>
    </row>
    <row r="138" spans="1:40" customFormat="1">
      <c r="A138" s="45">
        <v>128</v>
      </c>
      <c r="B138" s="83"/>
      <c r="C138" s="46">
        <f t="shared" si="68"/>
        <v>9785171827113</v>
      </c>
      <c r="D138" s="47" t="s">
        <v>30</v>
      </c>
      <c r="E138" s="48" t="s">
        <v>2021</v>
      </c>
      <c r="F138" s="49" t="s">
        <v>6</v>
      </c>
      <c r="G138" s="50">
        <v>352</v>
      </c>
      <c r="H138" s="47" t="s">
        <v>2387</v>
      </c>
      <c r="I138" s="123" t="s">
        <v>2388</v>
      </c>
      <c r="J138" s="47" t="s">
        <v>2389</v>
      </c>
      <c r="K138" s="51">
        <v>2026</v>
      </c>
      <c r="L138" s="47" t="s">
        <v>24</v>
      </c>
      <c r="M138" s="47" t="s">
        <v>2390</v>
      </c>
      <c r="N138" s="47" t="s">
        <v>2391</v>
      </c>
      <c r="O138" s="47" t="s">
        <v>2392</v>
      </c>
      <c r="P138" s="47" t="s">
        <v>2393</v>
      </c>
      <c r="Q138" s="81">
        <f t="shared" ref="Q138" si="135">ROUND(W138*(100%-Discount),1)</f>
        <v>47.8</v>
      </c>
      <c r="R138" s="1"/>
      <c r="S138" s="74" t="str">
        <f t="shared" si="70"/>
        <v/>
      </c>
      <c r="T138" s="52" t="str">
        <f t="shared" si="71"/>
        <v>Image</v>
      </c>
      <c r="U138" s="103">
        <v>9785171827113</v>
      </c>
      <c r="V138" s="112" t="s">
        <v>2394</v>
      </c>
      <c r="W138" s="105" cm="1">
        <f t="array" ref="W138">[1]!SENTRUM_USD_PRICE_RUS_2024(AL138,2.95)</f>
        <v>47.8</v>
      </c>
      <c r="X138" s="103">
        <v>367</v>
      </c>
      <c r="Y138" s="106" t="s">
        <v>1431</v>
      </c>
      <c r="Z138" s="77" t="s">
        <v>44</v>
      </c>
      <c r="AA138" s="104" t="s">
        <v>1432</v>
      </c>
      <c r="AB138" s="104" t="s">
        <v>1433</v>
      </c>
      <c r="AC138" s="104" t="s">
        <v>1434</v>
      </c>
      <c r="AD138" s="104" t="s">
        <v>37</v>
      </c>
      <c r="AE138" s="104" t="s">
        <v>37</v>
      </c>
      <c r="AF138" s="104"/>
      <c r="AG138" s="104"/>
      <c r="AH138" t="s">
        <v>939</v>
      </c>
      <c r="AI138" t="s">
        <v>174</v>
      </c>
      <c r="AJ138" t="s">
        <v>1435</v>
      </c>
      <c r="AK138" s="121">
        <v>476.16</v>
      </c>
      <c r="AL138" s="118" cm="1">
        <f t="array" ref="AL138">[1]!SENTRUM_USD_CIF_NETTO_RUS(X138/1000,AK138*1.15,85,18)</f>
        <v>16.02</v>
      </c>
      <c r="AM138" s="121">
        <f t="shared" si="73"/>
        <v>2.9837702871410734</v>
      </c>
      <c r="AN138" s="127"/>
    </row>
    <row r="139" spans="1:40" customFormat="1">
      <c r="A139" s="45">
        <v>129</v>
      </c>
      <c r="B139" s="83" t="s">
        <v>2712</v>
      </c>
      <c r="C139" s="46">
        <f t="shared" ref="C139:C179" si="136">HYPERLINK("https://sentrumbookstore.com/catalog/books/"&amp;U139&amp;"/",U139)</f>
        <v>9785389293748</v>
      </c>
      <c r="D139" s="47" t="s">
        <v>30</v>
      </c>
      <c r="E139" s="48" t="s">
        <v>2021</v>
      </c>
      <c r="F139" s="49" t="s">
        <v>6</v>
      </c>
      <c r="G139" s="50">
        <v>512</v>
      </c>
      <c r="H139" s="47" t="s">
        <v>2395</v>
      </c>
      <c r="I139" s="123" t="s">
        <v>2396</v>
      </c>
      <c r="J139" s="47" t="s">
        <v>2397</v>
      </c>
      <c r="K139" s="51">
        <v>2026</v>
      </c>
      <c r="L139" s="47" t="s">
        <v>216</v>
      </c>
      <c r="M139" s="47" t="s">
        <v>2103</v>
      </c>
      <c r="N139" s="47" t="s">
        <v>2398</v>
      </c>
      <c r="O139" s="47" t="s">
        <v>2399</v>
      </c>
      <c r="P139" s="47" t="s">
        <v>2400</v>
      </c>
      <c r="Q139" s="81">
        <f t="shared" ref="Q139" si="137">ROUND(W139*(100%-Discount),1)</f>
        <v>69.7</v>
      </c>
      <c r="R139" s="1"/>
      <c r="S139" s="74" t="str">
        <f t="shared" ref="S139:S179" si="138">IF(R139="","",R139*Q139)</f>
        <v/>
      </c>
      <c r="T139" s="52" t="str">
        <f t="shared" ref="T139:T179" si="139">HYPERLINK(V139,"Image")</f>
        <v>Image</v>
      </c>
      <c r="U139" s="103">
        <v>9785389293748</v>
      </c>
      <c r="V139" s="112" t="s">
        <v>2401</v>
      </c>
      <c r="W139" s="105" cm="1">
        <f t="array" ref="W139">[1]!SENTRUM_USD_PRICE_RUS_2024(AL139,2.95)</f>
        <v>69.7</v>
      </c>
      <c r="X139" s="103">
        <v>632</v>
      </c>
      <c r="Y139" s="106" t="s">
        <v>1431</v>
      </c>
      <c r="Z139" s="77" t="s">
        <v>44</v>
      </c>
      <c r="AA139" s="104" t="s">
        <v>1432</v>
      </c>
      <c r="AB139" s="104" t="s">
        <v>1433</v>
      </c>
      <c r="AC139" s="104" t="s">
        <v>1434</v>
      </c>
      <c r="AD139" s="104" t="s">
        <v>37</v>
      </c>
      <c r="AE139" s="104" t="s">
        <v>37</v>
      </c>
      <c r="AF139" s="104"/>
      <c r="AG139" s="104"/>
      <c r="AH139" t="s">
        <v>939</v>
      </c>
      <c r="AI139" t="s">
        <v>174</v>
      </c>
      <c r="AJ139" t="s">
        <v>1435</v>
      </c>
      <c r="AK139" s="121">
        <v>583.74</v>
      </c>
      <c r="AL139" s="118" cm="1">
        <f t="array" ref="AL139">[1]!SENTRUM_USD_CIF_NETTO_RUS(X139/1000,AK139*1.15,85,18)</f>
        <v>23.46</v>
      </c>
      <c r="AM139" s="121">
        <f t="shared" si="73"/>
        <v>2.9710144927536231</v>
      </c>
      <c r="AN139" s="127"/>
    </row>
    <row r="140" spans="1:40" customFormat="1">
      <c r="A140" s="45">
        <v>130</v>
      </c>
      <c r="B140" s="83" t="s">
        <v>2712</v>
      </c>
      <c r="C140" s="46">
        <f t="shared" si="136"/>
        <v>9785389338050</v>
      </c>
      <c r="D140" s="47" t="s">
        <v>30</v>
      </c>
      <c r="E140" s="48" t="s">
        <v>2021</v>
      </c>
      <c r="F140" s="49" t="s">
        <v>6</v>
      </c>
      <c r="G140" s="50">
        <v>352</v>
      </c>
      <c r="H140" s="47" t="s">
        <v>2402</v>
      </c>
      <c r="I140" s="123" t="s">
        <v>2403</v>
      </c>
      <c r="J140" s="47" t="s">
        <v>2404</v>
      </c>
      <c r="K140" s="51">
        <v>2026</v>
      </c>
      <c r="L140" s="47" t="s">
        <v>216</v>
      </c>
      <c r="M140" s="47" t="s">
        <v>2103</v>
      </c>
      <c r="N140" s="47" t="s">
        <v>2405</v>
      </c>
      <c r="O140" s="47" t="s">
        <v>2406</v>
      </c>
      <c r="P140" s="47" t="s">
        <v>2407</v>
      </c>
      <c r="Q140" s="81">
        <f t="shared" ref="Q140" si="140">ROUND(W140*(100%-Discount),1)</f>
        <v>57.2</v>
      </c>
      <c r="R140" s="1"/>
      <c r="S140" s="74" t="str">
        <f t="shared" si="138"/>
        <v/>
      </c>
      <c r="T140" s="52" t="str">
        <f t="shared" si="139"/>
        <v>Image</v>
      </c>
      <c r="U140" s="103">
        <v>9785389338050</v>
      </c>
      <c r="V140" s="112" t="s">
        <v>2408</v>
      </c>
      <c r="W140" s="105" cm="1">
        <f t="array" ref="W140">[1]!SENTRUM_USD_PRICE_RUS_2024(AL140,2.95)</f>
        <v>57.2</v>
      </c>
      <c r="X140" s="103">
        <v>458</v>
      </c>
      <c r="Y140" s="106" t="s">
        <v>1431</v>
      </c>
      <c r="Z140" s="77" t="s">
        <v>44</v>
      </c>
      <c r="AA140" s="104" t="s">
        <v>1432</v>
      </c>
      <c r="AB140" s="104" t="s">
        <v>1433</v>
      </c>
      <c r="AC140" s="104" t="s">
        <v>1434</v>
      </c>
      <c r="AD140" s="104" t="s">
        <v>37</v>
      </c>
      <c r="AE140" s="104" t="s">
        <v>37</v>
      </c>
      <c r="AF140" s="104"/>
      <c r="AG140" s="104"/>
      <c r="AH140" t="s">
        <v>939</v>
      </c>
      <c r="AI140" t="s">
        <v>174</v>
      </c>
      <c r="AJ140" t="s">
        <v>1435</v>
      </c>
      <c r="AK140" s="121">
        <v>550.16999999999996</v>
      </c>
      <c r="AL140" s="118" cm="1">
        <f t="array" ref="AL140">[1]!SENTRUM_USD_CIF_NETTO_RUS(X140/1000,AK140*1.15,85,18)</f>
        <v>19.22</v>
      </c>
      <c r="AM140" s="121">
        <f t="shared" ref="AM140:AM179" si="141">W140/AL140</f>
        <v>2.9760665972944853</v>
      </c>
      <c r="AN140" s="127"/>
    </row>
    <row r="141" spans="1:40" customFormat="1">
      <c r="A141" s="45">
        <v>131</v>
      </c>
      <c r="B141" s="83" t="s">
        <v>2712</v>
      </c>
      <c r="C141" s="46">
        <f t="shared" si="136"/>
        <v>9785389318052</v>
      </c>
      <c r="D141" s="47" t="s">
        <v>1577</v>
      </c>
      <c r="E141" s="48" t="s">
        <v>2021</v>
      </c>
      <c r="F141" s="49" t="s">
        <v>6</v>
      </c>
      <c r="G141" s="50">
        <v>480</v>
      </c>
      <c r="H141" s="47" t="s">
        <v>2402</v>
      </c>
      <c r="I141" s="123" t="s">
        <v>2409</v>
      </c>
      <c r="J141" s="47" t="s">
        <v>2410</v>
      </c>
      <c r="K141" s="51">
        <v>2026</v>
      </c>
      <c r="L141" s="47" t="s">
        <v>216</v>
      </c>
      <c r="M141" s="47" t="s">
        <v>2103</v>
      </c>
      <c r="N141" s="47" t="s">
        <v>2405</v>
      </c>
      <c r="O141" s="47" t="s">
        <v>2411</v>
      </c>
      <c r="P141" s="47" t="s">
        <v>2412</v>
      </c>
      <c r="Q141" s="81">
        <f t="shared" ref="Q141" si="142">ROUND(W141*(100%-Discount),1)</f>
        <v>66.5</v>
      </c>
      <c r="R141" s="1"/>
      <c r="S141" s="74" t="str">
        <f t="shared" si="138"/>
        <v/>
      </c>
      <c r="T141" s="52" t="str">
        <f t="shared" si="139"/>
        <v>Image</v>
      </c>
      <c r="U141" s="103">
        <v>9785389318052</v>
      </c>
      <c r="V141" s="112" t="s">
        <v>2413</v>
      </c>
      <c r="W141" s="105" cm="1">
        <f t="array" ref="W141">[1]!SENTRUM_USD_PRICE_RUS_2024(AL141,2.95)</f>
        <v>66.5</v>
      </c>
      <c r="X141" s="103">
        <v>580</v>
      </c>
      <c r="Y141" s="106" t="s">
        <v>1431</v>
      </c>
      <c r="Z141" s="77" t="s">
        <v>44</v>
      </c>
      <c r="AA141" s="104" t="s">
        <v>1432</v>
      </c>
      <c r="AB141" s="104" t="s">
        <v>1433</v>
      </c>
      <c r="AC141" s="104" t="s">
        <v>1434</v>
      </c>
      <c r="AD141" s="104" t="s">
        <v>37</v>
      </c>
      <c r="AE141" s="104" t="s">
        <v>37</v>
      </c>
      <c r="AF141" s="104"/>
      <c r="AG141" s="104"/>
      <c r="AH141" t="s">
        <v>939</v>
      </c>
      <c r="AI141" t="s">
        <v>174</v>
      </c>
      <c r="AJ141" t="s">
        <v>1435</v>
      </c>
      <c r="AK141" s="121">
        <v>583.74</v>
      </c>
      <c r="AL141" s="118" cm="1">
        <f t="array" ref="AL141">[1]!SENTRUM_USD_CIF_NETTO_RUS(X141/1000,AK141*1.15,85,18)</f>
        <v>22.37</v>
      </c>
      <c r="AM141" s="121">
        <f t="shared" si="141"/>
        <v>2.9727313366115333</v>
      </c>
      <c r="AN141" s="127"/>
    </row>
    <row r="142" spans="1:40" customFormat="1">
      <c r="A142" s="45">
        <v>132</v>
      </c>
      <c r="B142" s="83"/>
      <c r="C142" s="46">
        <f t="shared" si="136"/>
        <v>9785042456268</v>
      </c>
      <c r="D142" s="47" t="s">
        <v>30</v>
      </c>
      <c r="E142" s="48" t="s">
        <v>2021</v>
      </c>
      <c r="F142" s="49" t="s">
        <v>6</v>
      </c>
      <c r="G142" s="50">
        <v>512</v>
      </c>
      <c r="H142" s="47" t="s">
        <v>2414</v>
      </c>
      <c r="I142" s="123" t="s">
        <v>2415</v>
      </c>
      <c r="J142" s="47" t="s">
        <v>2416</v>
      </c>
      <c r="K142" s="51">
        <v>2026</v>
      </c>
      <c r="L142" s="47" t="s">
        <v>25</v>
      </c>
      <c r="M142" s="47" t="s">
        <v>2417</v>
      </c>
      <c r="N142" s="47" t="s">
        <v>2418</v>
      </c>
      <c r="O142" s="47" t="s">
        <v>2419</v>
      </c>
      <c r="P142" s="47" t="s">
        <v>2420</v>
      </c>
      <c r="Q142" s="81">
        <f t="shared" ref="Q142" si="143">ROUND(W142*(100%-Discount),1)</f>
        <v>57.5</v>
      </c>
      <c r="R142" s="1"/>
      <c r="S142" s="74" t="str">
        <f t="shared" si="138"/>
        <v/>
      </c>
      <c r="T142" s="52" t="str">
        <f t="shared" si="139"/>
        <v>Image</v>
      </c>
      <c r="U142" s="103">
        <v>9785042456268</v>
      </c>
      <c r="V142" s="112" t="s">
        <v>2421</v>
      </c>
      <c r="W142" s="105" cm="1">
        <f t="array" ref="W142">[1]!SENTRUM_USD_PRICE_RUS_2024(AL142,2.95)</f>
        <v>57.5</v>
      </c>
      <c r="X142" s="103">
        <v>495</v>
      </c>
      <c r="Y142" s="106" t="s">
        <v>1431</v>
      </c>
      <c r="Z142" s="77" t="s">
        <v>44</v>
      </c>
      <c r="AA142" s="104" t="s">
        <v>1432</v>
      </c>
      <c r="AB142" s="104" t="s">
        <v>1433</v>
      </c>
      <c r="AC142" s="104" t="s">
        <v>1434</v>
      </c>
      <c r="AD142" s="104" t="s">
        <v>37</v>
      </c>
      <c r="AE142" s="104" t="s">
        <v>37</v>
      </c>
      <c r="AF142" s="104"/>
      <c r="AG142" s="104"/>
      <c r="AH142" t="s">
        <v>939</v>
      </c>
      <c r="AI142" t="s">
        <v>174</v>
      </c>
      <c r="AJ142" t="s">
        <v>1435</v>
      </c>
      <c r="AK142" s="121">
        <v>510.9</v>
      </c>
      <c r="AL142" s="118" cm="1">
        <f t="array" ref="AL142">[1]!SENTRUM_USD_CIF_NETTO_RUS(X142/1000,AK142*1.15,85,18)</f>
        <v>19.309999999999999</v>
      </c>
      <c r="AM142" s="121">
        <f t="shared" si="141"/>
        <v>2.977731745209736</v>
      </c>
      <c r="AN142" s="127"/>
    </row>
    <row r="143" spans="1:40" customFormat="1">
      <c r="A143" s="45">
        <v>133</v>
      </c>
      <c r="B143" s="83"/>
      <c r="C143" s="46">
        <f t="shared" si="136"/>
        <v>9785171661311</v>
      </c>
      <c r="D143" s="47" t="s">
        <v>30</v>
      </c>
      <c r="E143" s="48" t="s">
        <v>2021</v>
      </c>
      <c r="F143" s="49" t="s">
        <v>6</v>
      </c>
      <c r="G143" s="50">
        <v>288</v>
      </c>
      <c r="H143" s="47" t="s">
        <v>2422</v>
      </c>
      <c r="I143" s="123" t="s">
        <v>2423</v>
      </c>
      <c r="J143" s="47" t="s">
        <v>2424</v>
      </c>
      <c r="K143" s="51">
        <v>2026</v>
      </c>
      <c r="L143" s="47" t="s">
        <v>24</v>
      </c>
      <c r="M143" s="47" t="s">
        <v>1903</v>
      </c>
      <c r="N143" s="47" t="s">
        <v>2425</v>
      </c>
      <c r="O143" s="47" t="s">
        <v>2426</v>
      </c>
      <c r="P143" s="47" t="s">
        <v>2427</v>
      </c>
      <c r="Q143" s="81">
        <f t="shared" ref="Q143" si="144">ROUND(W143*(100%-Discount),1)</f>
        <v>41.7</v>
      </c>
      <c r="R143" s="1"/>
      <c r="S143" s="74" t="str">
        <f t="shared" si="138"/>
        <v/>
      </c>
      <c r="T143" s="52" t="str">
        <f t="shared" si="139"/>
        <v>Image</v>
      </c>
      <c r="U143" s="103">
        <v>9785171661311</v>
      </c>
      <c r="V143" s="112" t="s">
        <v>2428</v>
      </c>
      <c r="W143" s="105" cm="1">
        <f t="array" ref="W143">[1]!SENTRUM_USD_PRICE_RUS_2024(AL143,2.95)</f>
        <v>41.7</v>
      </c>
      <c r="X143" s="103">
        <v>314</v>
      </c>
      <c r="Y143" s="106" t="s">
        <v>1431</v>
      </c>
      <c r="Z143" s="77" t="s">
        <v>44</v>
      </c>
      <c r="AA143" s="104" t="s">
        <v>1432</v>
      </c>
      <c r="AB143" s="104" t="s">
        <v>1433</v>
      </c>
      <c r="AC143" s="104" t="s">
        <v>1434</v>
      </c>
      <c r="AD143" s="104" t="s">
        <v>37</v>
      </c>
      <c r="AE143" s="104" t="s">
        <v>37</v>
      </c>
      <c r="AF143" s="104"/>
      <c r="AG143" s="104"/>
      <c r="AH143" t="s">
        <v>939</v>
      </c>
      <c r="AI143" t="s">
        <v>174</v>
      </c>
      <c r="AJ143" t="s">
        <v>1435</v>
      </c>
      <c r="AK143" s="121">
        <v>422.4</v>
      </c>
      <c r="AL143" s="118" cm="1">
        <f t="array" ref="AL143">[1]!SENTRUM_USD_CIF_NETTO_RUS(X143/1000,AK143*1.15,85,18)</f>
        <v>13.97</v>
      </c>
      <c r="AM143" s="121">
        <f t="shared" si="141"/>
        <v>2.9849677881173946</v>
      </c>
      <c r="AN143" s="127"/>
    </row>
    <row r="144" spans="1:40" customFormat="1">
      <c r="A144" s="45">
        <v>134</v>
      </c>
      <c r="B144" s="83"/>
      <c r="C144" s="46">
        <f t="shared" si="136"/>
        <v>9785171871673</v>
      </c>
      <c r="D144" s="47" t="s">
        <v>30</v>
      </c>
      <c r="E144" s="48" t="s">
        <v>2021</v>
      </c>
      <c r="F144" s="49" t="s">
        <v>6</v>
      </c>
      <c r="G144" s="50">
        <v>320</v>
      </c>
      <c r="H144" s="47" t="s">
        <v>2429</v>
      </c>
      <c r="I144" s="123" t="s">
        <v>2430</v>
      </c>
      <c r="J144" s="47" t="s">
        <v>2431</v>
      </c>
      <c r="K144" s="51">
        <v>2026</v>
      </c>
      <c r="L144" s="47" t="s">
        <v>24</v>
      </c>
      <c r="M144" s="47" t="s">
        <v>2432</v>
      </c>
      <c r="N144" s="47" t="s">
        <v>2433</v>
      </c>
      <c r="O144" s="47" t="s">
        <v>2434</v>
      </c>
      <c r="P144" s="47" t="s">
        <v>2435</v>
      </c>
      <c r="Q144" s="81">
        <f t="shared" ref="Q144" si="145">ROUND(W144*(100%-Discount),1)</f>
        <v>33.5</v>
      </c>
      <c r="R144" s="1"/>
      <c r="S144" s="74" t="str">
        <f t="shared" si="138"/>
        <v/>
      </c>
      <c r="T144" s="52" t="str">
        <f t="shared" si="139"/>
        <v>Image</v>
      </c>
      <c r="U144" s="103">
        <v>9785171871673</v>
      </c>
      <c r="V144" s="112" t="s">
        <v>2436</v>
      </c>
      <c r="W144" s="105" cm="1">
        <f t="array" ref="W144">[1]!SENTRUM_USD_PRICE_RUS_2024(AL144,2.95)</f>
        <v>33.5</v>
      </c>
      <c r="X144" s="103">
        <v>270</v>
      </c>
      <c r="Y144" s="106" t="s">
        <v>1431</v>
      </c>
      <c r="Z144" s="77" t="s">
        <v>44</v>
      </c>
      <c r="AA144" s="104" t="s">
        <v>1432</v>
      </c>
      <c r="AB144" s="104" t="s">
        <v>1433</v>
      </c>
      <c r="AC144" s="104" t="s">
        <v>1434</v>
      </c>
      <c r="AD144" s="104" t="s">
        <v>37</v>
      </c>
      <c r="AE144" s="104" t="s">
        <v>37</v>
      </c>
      <c r="AF144" s="104"/>
      <c r="AG144" s="104"/>
      <c r="AH144" t="s">
        <v>939</v>
      </c>
      <c r="AI144" t="s">
        <v>174</v>
      </c>
      <c r="AJ144" t="s">
        <v>1435</v>
      </c>
      <c r="AK144" s="121">
        <v>314.88</v>
      </c>
      <c r="AL144" s="118" cm="1">
        <f t="array" ref="AL144">[1]!SENTRUM_USD_CIF_NETTO_RUS(X144/1000,AK144*1.15,85,18)</f>
        <v>11.17</v>
      </c>
      <c r="AM144" s="121">
        <f t="shared" si="141"/>
        <v>2.999104744852283</v>
      </c>
      <c r="AN144" s="127"/>
    </row>
    <row r="145" spans="1:40" customFormat="1">
      <c r="A145" s="45">
        <v>135</v>
      </c>
      <c r="B145" s="83"/>
      <c r="C145" s="46">
        <f t="shared" si="136"/>
        <v>9785389287402</v>
      </c>
      <c r="D145" s="47" t="s">
        <v>1577</v>
      </c>
      <c r="E145" s="48" t="s">
        <v>2021</v>
      </c>
      <c r="F145" s="49" t="s">
        <v>6</v>
      </c>
      <c r="G145" s="50">
        <v>544</v>
      </c>
      <c r="H145" s="47" t="s">
        <v>2437</v>
      </c>
      <c r="I145" s="123" t="s">
        <v>2438</v>
      </c>
      <c r="J145" s="47" t="s">
        <v>2439</v>
      </c>
      <c r="K145" s="51">
        <v>2026</v>
      </c>
      <c r="L145" s="47" t="s">
        <v>216</v>
      </c>
      <c r="M145" s="47" t="s">
        <v>2103</v>
      </c>
      <c r="N145" s="47" t="s">
        <v>2440</v>
      </c>
      <c r="O145" s="47" t="s">
        <v>2441</v>
      </c>
      <c r="P145" s="47" t="s">
        <v>2442</v>
      </c>
      <c r="Q145" s="81">
        <f t="shared" ref="Q145" si="146">ROUND(W145*(100%-Discount),1)</f>
        <v>74.2</v>
      </c>
      <c r="R145" s="1"/>
      <c r="S145" s="74" t="str">
        <f t="shared" si="138"/>
        <v/>
      </c>
      <c r="T145" s="52" t="str">
        <f t="shared" si="139"/>
        <v>Image</v>
      </c>
      <c r="U145" s="103">
        <v>9785389287402</v>
      </c>
      <c r="V145" s="112" t="s">
        <v>2443</v>
      </c>
      <c r="W145" s="105" cm="1">
        <f t="array" ref="W145">[1]!SENTRUM_USD_PRICE_RUS_2024(AL145,2.95)</f>
        <v>74.2</v>
      </c>
      <c r="X145" s="103">
        <v>634</v>
      </c>
      <c r="Y145" s="106" t="s">
        <v>1431</v>
      </c>
      <c r="Z145" s="77" t="s">
        <v>44</v>
      </c>
      <c r="AA145" s="104" t="s">
        <v>1432</v>
      </c>
      <c r="AB145" s="104" t="s">
        <v>1433</v>
      </c>
      <c r="AC145" s="104" t="s">
        <v>1434</v>
      </c>
      <c r="AD145" s="104" t="s">
        <v>37</v>
      </c>
      <c r="AE145" s="104" t="s">
        <v>37</v>
      </c>
      <c r="AF145" s="104"/>
      <c r="AG145" s="104"/>
      <c r="AH145" t="s">
        <v>939</v>
      </c>
      <c r="AI145" t="s">
        <v>174</v>
      </c>
      <c r="AJ145" t="s">
        <v>1435</v>
      </c>
      <c r="AK145" s="121">
        <v>667.75</v>
      </c>
      <c r="AL145" s="118" cm="1">
        <f t="array" ref="AL145">[1]!SENTRUM_USD_CIF_NETTO_RUS(X145/1000,AK145*1.15,85,18)</f>
        <v>24.97</v>
      </c>
      <c r="AM145" s="121">
        <f t="shared" si="141"/>
        <v>2.9715658790548662</v>
      </c>
      <c r="AN145" s="127"/>
    </row>
    <row r="146" spans="1:40" customFormat="1">
      <c r="A146" s="45">
        <v>136</v>
      </c>
      <c r="B146" s="83"/>
      <c r="C146" s="46">
        <f t="shared" si="136"/>
        <v>9785002695614</v>
      </c>
      <c r="D146" s="47" t="s">
        <v>30</v>
      </c>
      <c r="E146" s="48" t="s">
        <v>2021</v>
      </c>
      <c r="F146" s="49" t="s">
        <v>6</v>
      </c>
      <c r="G146" s="50">
        <v>288</v>
      </c>
      <c r="H146" s="47" t="s">
        <v>2444</v>
      </c>
      <c r="I146" s="123" t="s">
        <v>2445</v>
      </c>
      <c r="J146" s="47" t="s">
        <v>2446</v>
      </c>
      <c r="K146" s="51">
        <v>2026</v>
      </c>
      <c r="L146" s="47" t="s">
        <v>943</v>
      </c>
      <c r="M146" s="47" t="s">
        <v>2320</v>
      </c>
      <c r="N146" s="47" t="s">
        <v>2447</v>
      </c>
      <c r="O146" s="47" t="s">
        <v>2448</v>
      </c>
      <c r="P146" s="47" t="s">
        <v>2449</v>
      </c>
      <c r="Q146" s="81">
        <f t="shared" ref="Q146" si="147">ROUND(W146*(100%-Discount),1)</f>
        <v>59.2</v>
      </c>
      <c r="R146" s="1"/>
      <c r="S146" s="74" t="str">
        <f t="shared" si="138"/>
        <v/>
      </c>
      <c r="T146" s="52" t="str">
        <f t="shared" si="139"/>
        <v>Image</v>
      </c>
      <c r="U146" s="103">
        <v>9785002695614</v>
      </c>
      <c r="V146" s="112" t="s">
        <v>2450</v>
      </c>
      <c r="W146" s="105" cm="1">
        <f t="array" ref="W146">[1]!SENTRUM_USD_PRICE_RUS_2024(AL146,2.95)</f>
        <v>59.2</v>
      </c>
      <c r="X146" s="103">
        <v>352</v>
      </c>
      <c r="Y146" s="106" t="s">
        <v>1431</v>
      </c>
      <c r="Z146" s="77" t="s">
        <v>44</v>
      </c>
      <c r="AA146" s="104" t="s">
        <v>1432</v>
      </c>
      <c r="AB146" s="104" t="s">
        <v>1433</v>
      </c>
      <c r="AC146" s="104" t="s">
        <v>1434</v>
      </c>
      <c r="AD146" s="104" t="s">
        <v>37</v>
      </c>
      <c r="AE146" s="104" t="s">
        <v>37</v>
      </c>
      <c r="AF146" s="104"/>
      <c r="AG146" s="104"/>
      <c r="AH146" t="s">
        <v>939</v>
      </c>
      <c r="AI146" t="s">
        <v>174</v>
      </c>
      <c r="AJ146" t="s">
        <v>1435</v>
      </c>
      <c r="AK146" s="121">
        <v>716.32</v>
      </c>
      <c r="AL146" s="118" cm="1">
        <f t="array" ref="AL146">[1]!SENTRUM_USD_CIF_NETTO_RUS(X146/1000,AK146*1.15,85,18)</f>
        <v>19.899999999999999</v>
      </c>
      <c r="AM146" s="121">
        <f t="shared" si="141"/>
        <v>2.9748743718592969</v>
      </c>
      <c r="AN146" s="127"/>
    </row>
    <row r="147" spans="1:40" customFormat="1">
      <c r="A147" s="45">
        <v>137</v>
      </c>
      <c r="B147" s="83" t="s">
        <v>2712</v>
      </c>
      <c r="C147" s="46">
        <f t="shared" si="136"/>
        <v>9785171878238</v>
      </c>
      <c r="D147" s="47" t="s">
        <v>30</v>
      </c>
      <c r="E147" s="48" t="s">
        <v>2451</v>
      </c>
      <c r="F147" s="49" t="s">
        <v>6</v>
      </c>
      <c r="G147" s="50">
        <v>320</v>
      </c>
      <c r="H147" s="47" t="s">
        <v>2452</v>
      </c>
      <c r="I147" s="123" t="s">
        <v>2453</v>
      </c>
      <c r="J147" s="47" t="s">
        <v>2454</v>
      </c>
      <c r="K147" s="51">
        <v>2026</v>
      </c>
      <c r="L147" s="47" t="s">
        <v>24</v>
      </c>
      <c r="M147" s="47" t="s">
        <v>2455</v>
      </c>
      <c r="N147" s="47" t="s">
        <v>2456</v>
      </c>
      <c r="O147" s="47" t="s">
        <v>2457</v>
      </c>
      <c r="P147" s="47" t="s">
        <v>2458</v>
      </c>
      <c r="Q147" s="81">
        <f t="shared" ref="Q147" si="148">ROUND(W147*(100%-Discount),1)</f>
        <v>41.4</v>
      </c>
      <c r="R147" s="1"/>
      <c r="S147" s="74" t="str">
        <f t="shared" si="138"/>
        <v/>
      </c>
      <c r="T147" s="52" t="str">
        <f t="shared" si="139"/>
        <v>Image</v>
      </c>
      <c r="U147" s="103">
        <v>9785171878238</v>
      </c>
      <c r="V147" s="112" t="s">
        <v>2459</v>
      </c>
      <c r="W147" s="105" cm="1">
        <f t="array" ref="W147">[1]!SENTRUM_USD_PRICE_RUS_2024(AL147,2.95)</f>
        <v>41.4</v>
      </c>
      <c r="X147" s="103">
        <v>332</v>
      </c>
      <c r="Y147" s="106" t="s">
        <v>1431</v>
      </c>
      <c r="Z147" s="77" t="s">
        <v>44</v>
      </c>
      <c r="AA147" s="104" t="s">
        <v>1432</v>
      </c>
      <c r="AB147" s="104" t="s">
        <v>1433</v>
      </c>
      <c r="AC147" s="104" t="s">
        <v>1434</v>
      </c>
      <c r="AD147" s="104" t="s">
        <v>37</v>
      </c>
      <c r="AE147" s="104" t="s">
        <v>37</v>
      </c>
      <c r="AF147" s="104"/>
      <c r="AG147" s="104"/>
      <c r="AH147" t="s">
        <v>939</v>
      </c>
      <c r="AI147" t="s">
        <v>174</v>
      </c>
      <c r="AJ147" t="s">
        <v>1435</v>
      </c>
      <c r="AK147" s="121">
        <v>395.52</v>
      </c>
      <c r="AL147" s="118" cm="1">
        <f t="array" ref="AL147">[1]!SENTRUM_USD_CIF_NETTO_RUS(X147/1000,AK147*1.15,85,18)</f>
        <v>13.88</v>
      </c>
      <c r="AM147" s="121">
        <f t="shared" si="141"/>
        <v>2.9827089337175789</v>
      </c>
      <c r="AN147" s="127"/>
    </row>
    <row r="148" spans="1:40" customFormat="1">
      <c r="A148" s="45">
        <v>138</v>
      </c>
      <c r="B148" s="83"/>
      <c r="C148" s="46">
        <f t="shared" si="136"/>
        <v>9785042361524</v>
      </c>
      <c r="D148" s="47" t="s">
        <v>30</v>
      </c>
      <c r="E148" s="48" t="s">
        <v>2451</v>
      </c>
      <c r="F148" s="49" t="s">
        <v>6</v>
      </c>
      <c r="G148" s="50">
        <v>320</v>
      </c>
      <c r="H148" s="47" t="s">
        <v>2460</v>
      </c>
      <c r="I148" s="123" t="s">
        <v>2461</v>
      </c>
      <c r="J148" s="47" t="s">
        <v>2462</v>
      </c>
      <c r="K148" s="51">
        <v>2026</v>
      </c>
      <c r="L148" s="47" t="s">
        <v>25</v>
      </c>
      <c r="M148" s="47" t="s">
        <v>2463</v>
      </c>
      <c r="N148" s="47" t="s">
        <v>2464</v>
      </c>
      <c r="O148" s="47" t="s">
        <v>2465</v>
      </c>
      <c r="P148" s="47" t="s">
        <v>2466</v>
      </c>
      <c r="Q148" s="81">
        <f t="shared" ref="Q148" si="149">ROUND(W148*(100%-Discount),1)</f>
        <v>41.1</v>
      </c>
      <c r="R148" s="1"/>
      <c r="S148" s="74" t="str">
        <f t="shared" si="138"/>
        <v/>
      </c>
      <c r="T148" s="52" t="str">
        <f t="shared" si="139"/>
        <v>Image</v>
      </c>
      <c r="U148" s="103">
        <v>9785042361524</v>
      </c>
      <c r="V148" s="112" t="s">
        <v>2467</v>
      </c>
      <c r="W148" s="105" cm="1">
        <f t="array" ref="W148">[1]!SENTRUM_USD_PRICE_RUS_2024(AL148,2.95)</f>
        <v>41.1</v>
      </c>
      <c r="X148" s="103">
        <v>344</v>
      </c>
      <c r="Y148" s="106" t="s">
        <v>1431</v>
      </c>
      <c r="Z148" s="77" t="s">
        <v>44</v>
      </c>
      <c r="AA148" s="104" t="s">
        <v>1432</v>
      </c>
      <c r="AB148" s="104" t="s">
        <v>1433</v>
      </c>
      <c r="AC148" s="104" t="s">
        <v>1434</v>
      </c>
      <c r="AD148" s="104" t="s">
        <v>37</v>
      </c>
      <c r="AE148" s="104" t="s">
        <v>37</v>
      </c>
      <c r="AF148" s="104"/>
      <c r="AG148" s="104"/>
      <c r="AH148" t="s">
        <v>939</v>
      </c>
      <c r="AI148" t="s">
        <v>174</v>
      </c>
      <c r="AJ148" t="s">
        <v>1435</v>
      </c>
      <c r="AK148" s="121">
        <v>374.4</v>
      </c>
      <c r="AL148" s="118" cm="1">
        <f t="array" ref="AL148">[1]!SENTRUM_USD_CIF_NETTO_RUS(X148/1000,AK148*1.15,85,18)</f>
        <v>13.76</v>
      </c>
      <c r="AM148" s="121">
        <f t="shared" si="141"/>
        <v>2.9869186046511631</v>
      </c>
      <c r="AN148" s="127"/>
    </row>
    <row r="149" spans="1:40" customFormat="1">
      <c r="A149" s="45">
        <v>139</v>
      </c>
      <c r="B149" s="83"/>
      <c r="C149" s="46">
        <f t="shared" si="136"/>
        <v>9785389324909</v>
      </c>
      <c r="D149" s="47" t="s">
        <v>30</v>
      </c>
      <c r="E149" s="48" t="s">
        <v>2451</v>
      </c>
      <c r="F149" s="49" t="s">
        <v>6</v>
      </c>
      <c r="G149" s="50">
        <v>736</v>
      </c>
      <c r="H149" s="47" t="s">
        <v>2468</v>
      </c>
      <c r="I149" s="123" t="s">
        <v>2469</v>
      </c>
      <c r="J149" s="47" t="s">
        <v>2470</v>
      </c>
      <c r="K149" s="51">
        <v>2026</v>
      </c>
      <c r="L149" s="47" t="s">
        <v>216</v>
      </c>
      <c r="M149" s="47" t="s">
        <v>2471</v>
      </c>
      <c r="N149" s="47" t="s">
        <v>2472</v>
      </c>
      <c r="O149" s="47" t="s">
        <v>2473</v>
      </c>
      <c r="P149" s="47" t="s">
        <v>2474</v>
      </c>
      <c r="Q149" s="81">
        <f t="shared" ref="Q149" si="150">ROUND(W149*(100%-Discount),1)</f>
        <v>78.599999999999994</v>
      </c>
      <c r="R149" s="1"/>
      <c r="S149" s="74" t="str">
        <f t="shared" si="138"/>
        <v/>
      </c>
      <c r="T149" s="52" t="str">
        <f t="shared" si="139"/>
        <v>Image</v>
      </c>
      <c r="U149" s="103">
        <v>9785389324909</v>
      </c>
      <c r="V149" s="112" t="s">
        <v>2475</v>
      </c>
      <c r="W149" s="128" cm="1">
        <f t="array" ref="W149">[1]!SENTRUM_USD_PRICE_RUS_2024(AL149,2.5)</f>
        <v>78.599999999999994</v>
      </c>
      <c r="X149" s="103">
        <v>904</v>
      </c>
      <c r="Y149" s="106" t="s">
        <v>1431</v>
      </c>
      <c r="Z149" s="77" t="s">
        <v>44</v>
      </c>
      <c r="AA149" s="104" t="s">
        <v>1432</v>
      </c>
      <c r="AB149" s="104" t="s">
        <v>1433</v>
      </c>
      <c r="AC149" s="104" t="s">
        <v>1434</v>
      </c>
      <c r="AD149" s="104" t="s">
        <v>37</v>
      </c>
      <c r="AE149" s="104" t="s">
        <v>37</v>
      </c>
      <c r="AF149" s="104"/>
      <c r="AG149" s="104"/>
      <c r="AH149" t="s">
        <v>939</v>
      </c>
      <c r="AI149" t="s">
        <v>174</v>
      </c>
      <c r="AJ149" t="s">
        <v>1435</v>
      </c>
      <c r="AK149" s="121">
        <v>701.4</v>
      </c>
      <c r="AL149" s="118" cm="1">
        <f t="array" ref="AL149">[1]!SENTRUM_USD_CIF_NETTO_RUS(X149/1000,AK149*1.15,85,18)</f>
        <v>31.22</v>
      </c>
      <c r="AM149" s="129">
        <f t="shared" si="141"/>
        <v>2.5176169122357464</v>
      </c>
      <c r="AN149" s="127">
        <v>2.5172651933701657</v>
      </c>
    </row>
    <row r="150" spans="1:40" customFormat="1">
      <c r="A150" s="45">
        <v>140</v>
      </c>
      <c r="B150" s="83" t="s">
        <v>2712</v>
      </c>
      <c r="C150" s="46">
        <f t="shared" si="136"/>
        <v>9785042426131</v>
      </c>
      <c r="D150" s="47" t="s">
        <v>30</v>
      </c>
      <c r="E150" s="48" t="s">
        <v>2451</v>
      </c>
      <c r="F150" s="49" t="s">
        <v>6</v>
      </c>
      <c r="G150" s="50">
        <v>384</v>
      </c>
      <c r="H150" s="47" t="s">
        <v>2476</v>
      </c>
      <c r="I150" s="123" t="s">
        <v>2477</v>
      </c>
      <c r="J150" s="47" t="s">
        <v>2478</v>
      </c>
      <c r="K150" s="51">
        <v>2026</v>
      </c>
      <c r="L150" s="47" t="s">
        <v>25</v>
      </c>
      <c r="M150" s="47" t="s">
        <v>2479</v>
      </c>
      <c r="N150" s="47" t="s">
        <v>2480</v>
      </c>
      <c r="O150" s="47" t="s">
        <v>2481</v>
      </c>
      <c r="P150" s="47" t="s">
        <v>2482</v>
      </c>
      <c r="Q150" s="81">
        <f t="shared" ref="Q150" si="151">ROUND(W150*(100%-Discount),1)</f>
        <v>45.5</v>
      </c>
      <c r="R150" s="1"/>
      <c r="S150" s="74" t="str">
        <f t="shared" si="138"/>
        <v/>
      </c>
      <c r="T150" s="52" t="str">
        <f t="shared" si="139"/>
        <v>Image</v>
      </c>
      <c r="U150" s="103">
        <v>9785042426131</v>
      </c>
      <c r="V150" s="112" t="s">
        <v>2483</v>
      </c>
      <c r="W150" s="105" cm="1">
        <f t="array" ref="W150">[1]!SENTRUM_USD_PRICE_RUS_2024(AL150,2.95)</f>
        <v>45.5</v>
      </c>
      <c r="X150" s="103">
        <v>380</v>
      </c>
      <c r="Y150" s="106" t="s">
        <v>1431</v>
      </c>
      <c r="Z150" s="77" t="s">
        <v>44</v>
      </c>
      <c r="AA150" s="104" t="s">
        <v>1432</v>
      </c>
      <c r="AB150" s="104" t="s">
        <v>1433</v>
      </c>
      <c r="AC150" s="104" t="s">
        <v>1434</v>
      </c>
      <c r="AD150" s="104" t="s">
        <v>37</v>
      </c>
      <c r="AE150" s="104" t="s">
        <v>37</v>
      </c>
      <c r="AF150" s="104"/>
      <c r="AG150" s="104"/>
      <c r="AH150" t="s">
        <v>939</v>
      </c>
      <c r="AI150" t="s">
        <v>174</v>
      </c>
      <c r="AJ150" t="s">
        <v>1435</v>
      </c>
      <c r="AK150" s="121">
        <v>417.3</v>
      </c>
      <c r="AL150" s="118" cm="1">
        <f t="array" ref="AL150">[1]!SENTRUM_USD_CIF_NETTO_RUS(X150/1000,AK150*1.15,85,18)</f>
        <v>15.26</v>
      </c>
      <c r="AM150" s="121">
        <f t="shared" si="141"/>
        <v>2.9816513761467891</v>
      </c>
      <c r="AN150" s="127"/>
    </row>
    <row r="151" spans="1:40" customFormat="1">
      <c r="A151" s="45">
        <v>141</v>
      </c>
      <c r="B151" s="83"/>
      <c r="C151" s="46">
        <f t="shared" si="136"/>
        <v>9785171731571</v>
      </c>
      <c r="D151" s="47" t="s">
        <v>30</v>
      </c>
      <c r="E151" s="48" t="s">
        <v>2451</v>
      </c>
      <c r="F151" s="49" t="s">
        <v>6</v>
      </c>
      <c r="G151" s="50">
        <v>352</v>
      </c>
      <c r="H151" s="47" t="s">
        <v>2484</v>
      </c>
      <c r="I151" s="123" t="s">
        <v>2485</v>
      </c>
      <c r="J151" s="47" t="s">
        <v>2486</v>
      </c>
      <c r="K151" s="51">
        <v>2026</v>
      </c>
      <c r="L151" s="47" t="s">
        <v>24</v>
      </c>
      <c r="M151" s="47" t="s">
        <v>2487</v>
      </c>
      <c r="N151" s="47" t="s">
        <v>2488</v>
      </c>
      <c r="O151" s="47" t="s">
        <v>2489</v>
      </c>
      <c r="P151" s="47" t="s">
        <v>2490</v>
      </c>
      <c r="Q151" s="81">
        <f t="shared" ref="Q151" si="152">ROUND(W151*(100%-Discount),1)</f>
        <v>36.1</v>
      </c>
      <c r="R151" s="1"/>
      <c r="S151" s="74" t="str">
        <f t="shared" si="138"/>
        <v/>
      </c>
      <c r="T151" s="52" t="str">
        <f t="shared" si="139"/>
        <v>Image</v>
      </c>
      <c r="U151" s="103">
        <v>9785171731571</v>
      </c>
      <c r="V151" s="112" t="s">
        <v>2491</v>
      </c>
      <c r="W151" s="105" cm="1">
        <f t="array" ref="W151">[1]!SENTRUM_USD_PRICE_RUS_2024(AL151,2.95)</f>
        <v>36.1</v>
      </c>
      <c r="X151" s="103">
        <v>290</v>
      </c>
      <c r="Y151" s="106" t="s">
        <v>1431</v>
      </c>
      <c r="Z151" s="77" t="s">
        <v>44</v>
      </c>
      <c r="AA151" s="104" t="s">
        <v>1432</v>
      </c>
      <c r="AB151" s="104" t="s">
        <v>1433</v>
      </c>
      <c r="AC151" s="104" t="s">
        <v>1434</v>
      </c>
      <c r="AD151" s="104" t="s">
        <v>37</v>
      </c>
      <c r="AE151" s="104" t="s">
        <v>37</v>
      </c>
      <c r="AF151" s="104"/>
      <c r="AG151" s="104"/>
      <c r="AH151" t="s">
        <v>939</v>
      </c>
      <c r="AI151" t="s">
        <v>174</v>
      </c>
      <c r="AJ151" t="s">
        <v>1435</v>
      </c>
      <c r="AK151" s="121">
        <v>341.76</v>
      </c>
      <c r="AL151" s="118" cm="1">
        <f t="array" ref="AL151">[1]!SENTRUM_USD_CIF_NETTO_RUS(X151/1000,AK151*1.15,85,18)</f>
        <v>12.06</v>
      </c>
      <c r="AM151" s="121">
        <f t="shared" si="141"/>
        <v>2.9933665008291874</v>
      </c>
      <c r="AN151" s="127"/>
    </row>
    <row r="152" spans="1:40" customFormat="1">
      <c r="A152" s="45">
        <v>142</v>
      </c>
      <c r="B152" s="83"/>
      <c r="C152" s="46">
        <f t="shared" si="136"/>
        <v>9785171731601</v>
      </c>
      <c r="D152" s="47" t="s">
        <v>30</v>
      </c>
      <c r="E152" s="48" t="s">
        <v>2451</v>
      </c>
      <c r="F152" s="49" t="s">
        <v>6</v>
      </c>
      <c r="G152" s="50">
        <v>320</v>
      </c>
      <c r="H152" s="47" t="s">
        <v>2492</v>
      </c>
      <c r="I152" s="123" t="s">
        <v>2493</v>
      </c>
      <c r="J152" s="47" t="s">
        <v>2494</v>
      </c>
      <c r="K152" s="51">
        <v>2026</v>
      </c>
      <c r="L152" s="47" t="s">
        <v>24</v>
      </c>
      <c r="M152" s="47" t="s">
        <v>2495</v>
      </c>
      <c r="N152" s="47" t="s">
        <v>2496</v>
      </c>
      <c r="O152" s="47" t="s">
        <v>2497</v>
      </c>
      <c r="P152" s="47" t="s">
        <v>2498</v>
      </c>
      <c r="Q152" s="81">
        <f t="shared" ref="Q152" si="153">ROUND(W152*(100%-Discount),1)</f>
        <v>34.5</v>
      </c>
      <c r="R152" s="1"/>
      <c r="S152" s="74" t="str">
        <f t="shared" si="138"/>
        <v/>
      </c>
      <c r="T152" s="52" t="str">
        <f t="shared" si="139"/>
        <v>Image</v>
      </c>
      <c r="U152" s="103">
        <v>9785171731601</v>
      </c>
      <c r="V152" s="112" t="s">
        <v>2499</v>
      </c>
      <c r="W152" s="105" cm="1">
        <f t="array" ref="W152">[1]!SENTRUM_USD_PRICE_RUS_2024(AL152,2.95)</f>
        <v>34.5</v>
      </c>
      <c r="X152" s="103">
        <v>265</v>
      </c>
      <c r="Y152" s="106" t="s">
        <v>1431</v>
      </c>
      <c r="Z152" s="77" t="s">
        <v>44</v>
      </c>
      <c r="AA152" s="104" t="s">
        <v>1432</v>
      </c>
      <c r="AB152" s="104" t="s">
        <v>1433</v>
      </c>
      <c r="AC152" s="104" t="s">
        <v>1434</v>
      </c>
      <c r="AD152" s="104" t="s">
        <v>37</v>
      </c>
      <c r="AE152" s="104" t="s">
        <v>37</v>
      </c>
      <c r="AF152" s="104"/>
      <c r="AG152" s="104"/>
      <c r="AH152" t="s">
        <v>939</v>
      </c>
      <c r="AI152" t="s">
        <v>174</v>
      </c>
      <c r="AJ152" t="s">
        <v>1435</v>
      </c>
      <c r="AK152" s="121">
        <v>341.76</v>
      </c>
      <c r="AL152" s="118" cm="1">
        <f t="array" ref="AL152">[1]!SENTRUM_USD_CIF_NETTO_RUS(X152/1000,AK152*1.15,85,18)</f>
        <v>11.53</v>
      </c>
      <c r="AM152" s="121">
        <f t="shared" si="141"/>
        <v>2.9921942758022553</v>
      </c>
      <c r="AN152" s="127"/>
    </row>
    <row r="153" spans="1:40" customFormat="1">
      <c r="A153" s="45">
        <v>143</v>
      </c>
      <c r="B153" s="83"/>
      <c r="C153" s="46">
        <f t="shared" si="136"/>
        <v>9785042393761</v>
      </c>
      <c r="D153" s="47" t="s">
        <v>30</v>
      </c>
      <c r="E153" s="48" t="s">
        <v>2451</v>
      </c>
      <c r="F153" s="49" t="s">
        <v>6</v>
      </c>
      <c r="G153" s="50">
        <v>320</v>
      </c>
      <c r="H153" s="47" t="s">
        <v>2500</v>
      </c>
      <c r="I153" s="123" t="s">
        <v>2501</v>
      </c>
      <c r="J153" s="47" t="s">
        <v>2502</v>
      </c>
      <c r="K153" s="51">
        <v>2026</v>
      </c>
      <c r="L153" s="47" t="s">
        <v>25</v>
      </c>
      <c r="M153" s="47" t="s">
        <v>2503</v>
      </c>
      <c r="N153" s="47" t="s">
        <v>2504</v>
      </c>
      <c r="O153" s="47" t="s">
        <v>2505</v>
      </c>
      <c r="P153" s="47" t="s">
        <v>2506</v>
      </c>
      <c r="Q153" s="81">
        <f t="shared" ref="Q153" si="154">ROUND(W153*(100%-Discount),1)</f>
        <v>34.200000000000003</v>
      </c>
      <c r="R153" s="1"/>
      <c r="S153" s="74" t="str">
        <f t="shared" si="138"/>
        <v/>
      </c>
      <c r="T153" s="52" t="str">
        <f t="shared" si="139"/>
        <v>Image</v>
      </c>
      <c r="U153" s="103">
        <v>9785042393761</v>
      </c>
      <c r="V153" s="112" t="s">
        <v>2507</v>
      </c>
      <c r="W153" s="105" cm="1">
        <f t="array" ref="W153">[1]!SENTRUM_USD_PRICE_RUS_2024(AL153,2.95)</f>
        <v>34.200000000000003</v>
      </c>
      <c r="X153" s="103">
        <v>278</v>
      </c>
      <c r="Y153" s="106" t="s">
        <v>1431</v>
      </c>
      <c r="Z153" s="77" t="s">
        <v>44</v>
      </c>
      <c r="AA153" s="104" t="s">
        <v>1432</v>
      </c>
      <c r="AB153" s="104" t="s">
        <v>1433</v>
      </c>
      <c r="AC153" s="104" t="s">
        <v>1434</v>
      </c>
      <c r="AD153" s="104" t="s">
        <v>37</v>
      </c>
      <c r="AE153" s="104" t="s">
        <v>37</v>
      </c>
      <c r="AF153" s="104"/>
      <c r="AG153" s="104"/>
      <c r="AH153" t="s">
        <v>939</v>
      </c>
      <c r="AI153" t="s">
        <v>174</v>
      </c>
      <c r="AJ153" t="s">
        <v>1435</v>
      </c>
      <c r="AK153" s="121">
        <v>319.8</v>
      </c>
      <c r="AL153" s="118" cm="1">
        <f t="array" ref="AL153">[1]!SENTRUM_USD_CIF_NETTO_RUS(X153/1000,AK153*1.15,85,18)</f>
        <v>11.42</v>
      </c>
      <c r="AM153" s="121">
        <f t="shared" si="141"/>
        <v>2.9947460595446587</v>
      </c>
      <c r="AN153" s="127"/>
    </row>
    <row r="154" spans="1:40" customFormat="1">
      <c r="A154" s="45">
        <v>144</v>
      </c>
      <c r="B154" s="83"/>
      <c r="C154" s="46">
        <f t="shared" si="136"/>
        <v>9785042393976</v>
      </c>
      <c r="D154" s="47" t="s">
        <v>30</v>
      </c>
      <c r="E154" s="48" t="s">
        <v>2451</v>
      </c>
      <c r="F154" s="49" t="s">
        <v>6</v>
      </c>
      <c r="G154" s="50">
        <v>448</v>
      </c>
      <c r="H154" s="47" t="s">
        <v>2508</v>
      </c>
      <c r="I154" s="123" t="s">
        <v>2509</v>
      </c>
      <c r="J154" s="47" t="s">
        <v>2510</v>
      </c>
      <c r="K154" s="51">
        <v>2026</v>
      </c>
      <c r="L154" s="47" t="s">
        <v>25</v>
      </c>
      <c r="M154" s="47" t="s">
        <v>2511</v>
      </c>
      <c r="N154" s="47" t="s">
        <v>2512</v>
      </c>
      <c r="O154" s="47" t="s">
        <v>2513</v>
      </c>
      <c r="P154" s="47" t="s">
        <v>2514</v>
      </c>
      <c r="Q154" s="81">
        <f t="shared" ref="Q154" si="155">ROUND(W154*(100%-Discount),1)</f>
        <v>47</v>
      </c>
      <c r="R154" s="1"/>
      <c r="S154" s="74" t="str">
        <f t="shared" si="138"/>
        <v/>
      </c>
      <c r="T154" s="52" t="str">
        <f t="shared" si="139"/>
        <v>Image</v>
      </c>
      <c r="U154" s="103">
        <v>9785042393976</v>
      </c>
      <c r="V154" s="112" t="s">
        <v>2515</v>
      </c>
      <c r="W154" s="105" cm="1">
        <f t="array" ref="W154">[1]!SENTRUM_USD_PRICE_RUS_2024(AL154,2.95)</f>
        <v>47</v>
      </c>
      <c r="X154" s="103">
        <v>417</v>
      </c>
      <c r="Y154" s="106" t="s">
        <v>1431</v>
      </c>
      <c r="Z154" s="77" t="s">
        <v>44</v>
      </c>
      <c r="AA154" s="104" t="s">
        <v>1432</v>
      </c>
      <c r="AB154" s="104" t="s">
        <v>1433</v>
      </c>
      <c r="AC154" s="104" t="s">
        <v>1434</v>
      </c>
      <c r="AD154" s="104" t="s">
        <v>37</v>
      </c>
      <c r="AE154" s="104" t="s">
        <v>37</v>
      </c>
      <c r="AF154" s="104"/>
      <c r="AG154" s="104"/>
      <c r="AH154" t="s">
        <v>939</v>
      </c>
      <c r="AI154" t="s">
        <v>174</v>
      </c>
      <c r="AJ154" t="s">
        <v>1435</v>
      </c>
      <c r="AK154" s="121">
        <v>401.7</v>
      </c>
      <c r="AL154" s="118" cm="1">
        <f t="array" ref="AL154">[1]!SENTRUM_USD_CIF_NETTO_RUS(X154/1000,AK154*1.15,85,18)</f>
        <v>15.77</v>
      </c>
      <c r="AM154" s="121">
        <f t="shared" si="141"/>
        <v>2.9803424223208625</v>
      </c>
      <c r="AN154" s="127"/>
    </row>
    <row r="155" spans="1:40" customFormat="1">
      <c r="A155" s="45">
        <v>145</v>
      </c>
      <c r="B155" s="83"/>
      <c r="C155" s="46">
        <f t="shared" si="136"/>
        <v>9785171682255</v>
      </c>
      <c r="D155" s="47" t="s">
        <v>30</v>
      </c>
      <c r="E155" s="48" t="s">
        <v>2451</v>
      </c>
      <c r="F155" s="49" t="s">
        <v>6</v>
      </c>
      <c r="G155" s="50">
        <v>448</v>
      </c>
      <c r="H155" s="47" t="s">
        <v>2516</v>
      </c>
      <c r="I155" s="123" t="s">
        <v>2517</v>
      </c>
      <c r="J155" s="47" t="s">
        <v>2518</v>
      </c>
      <c r="K155" s="51">
        <v>2026</v>
      </c>
      <c r="L155" s="47" t="s">
        <v>24</v>
      </c>
      <c r="M155" s="47" t="s">
        <v>2519</v>
      </c>
      <c r="N155" s="47" t="s">
        <v>2520</v>
      </c>
      <c r="O155" s="47" t="s">
        <v>2521</v>
      </c>
      <c r="P155" s="47" t="s">
        <v>2522</v>
      </c>
      <c r="Q155" s="81">
        <f t="shared" ref="Q155" si="156">ROUND(W155*(100%-Discount),1)</f>
        <v>47.4</v>
      </c>
      <c r="R155" s="1"/>
      <c r="S155" s="74" t="str">
        <f t="shared" si="138"/>
        <v/>
      </c>
      <c r="T155" s="52" t="str">
        <f t="shared" si="139"/>
        <v>Image</v>
      </c>
      <c r="U155" s="103">
        <v>9785171682255</v>
      </c>
      <c r="V155" s="112" t="s">
        <v>2523</v>
      </c>
      <c r="W155" s="105" cm="1">
        <f t="array" ref="W155">[1]!SENTRUM_USD_PRICE_RUS_2024(AL155,2.95)</f>
        <v>47.4</v>
      </c>
      <c r="X155" s="103">
        <v>362</v>
      </c>
      <c r="Y155" s="106" t="s">
        <v>1431</v>
      </c>
      <c r="Z155" s="77" t="s">
        <v>44</v>
      </c>
      <c r="AA155" s="104" t="s">
        <v>1432</v>
      </c>
      <c r="AB155" s="104" t="s">
        <v>1433</v>
      </c>
      <c r="AC155" s="104" t="s">
        <v>1434</v>
      </c>
      <c r="AD155" s="104" t="s">
        <v>37</v>
      </c>
      <c r="AE155" s="104" t="s">
        <v>37</v>
      </c>
      <c r="AF155" s="104"/>
      <c r="AG155" s="104"/>
      <c r="AH155" t="s">
        <v>939</v>
      </c>
      <c r="AI155" t="s">
        <v>174</v>
      </c>
      <c r="AJ155" t="s">
        <v>1435</v>
      </c>
      <c r="AK155" s="121">
        <v>476.16</v>
      </c>
      <c r="AL155" s="118" cm="1">
        <f t="array" ref="AL155">[1]!SENTRUM_USD_CIF_NETTO_RUS(X155/1000,AK155*1.15,85,18)</f>
        <v>15.91</v>
      </c>
      <c r="AM155" s="121">
        <f t="shared" si="141"/>
        <v>2.9792583280955371</v>
      </c>
      <c r="AN155" s="127"/>
    </row>
    <row r="156" spans="1:40" customFormat="1">
      <c r="A156" s="45">
        <v>146</v>
      </c>
      <c r="B156" s="83"/>
      <c r="C156" s="46">
        <f t="shared" si="136"/>
        <v>9785171861834</v>
      </c>
      <c r="D156" s="47" t="s">
        <v>30</v>
      </c>
      <c r="E156" s="48" t="s">
        <v>2451</v>
      </c>
      <c r="F156" s="49" t="s">
        <v>6</v>
      </c>
      <c r="G156" s="50">
        <v>576</v>
      </c>
      <c r="H156" s="47" t="s">
        <v>2524</v>
      </c>
      <c r="I156" s="123" t="s">
        <v>2525</v>
      </c>
      <c r="J156" s="47" t="s">
        <v>2526</v>
      </c>
      <c r="K156" s="51">
        <v>2026</v>
      </c>
      <c r="L156" s="47" t="s">
        <v>24</v>
      </c>
      <c r="M156" s="47" t="s">
        <v>2527</v>
      </c>
      <c r="N156" s="47" t="s">
        <v>2528</v>
      </c>
      <c r="O156" s="47" t="s">
        <v>2529</v>
      </c>
      <c r="P156" s="47" t="s">
        <v>2530</v>
      </c>
      <c r="Q156" s="81">
        <f t="shared" ref="Q156" si="157">ROUND(W156*(100%-Discount),1)</f>
        <v>58.9</v>
      </c>
      <c r="R156" s="1"/>
      <c r="S156" s="74" t="str">
        <f t="shared" si="138"/>
        <v/>
      </c>
      <c r="T156" s="52" t="str">
        <f t="shared" si="139"/>
        <v>Image</v>
      </c>
      <c r="U156" s="103">
        <v>9785171861834</v>
      </c>
      <c r="V156" s="112" t="s">
        <v>2531</v>
      </c>
      <c r="W156" s="105" cm="1">
        <f t="array" ref="W156">[1]!SENTRUM_USD_PRICE_RUS_2024(AL156,2.95)</f>
        <v>58.9</v>
      </c>
      <c r="X156" s="103">
        <v>524</v>
      </c>
      <c r="Y156" s="106" t="s">
        <v>1431</v>
      </c>
      <c r="Z156" s="77" t="s">
        <v>44</v>
      </c>
      <c r="AA156" s="104" t="s">
        <v>1432</v>
      </c>
      <c r="AB156" s="104" t="s">
        <v>1433</v>
      </c>
      <c r="AC156" s="104" t="s">
        <v>1434</v>
      </c>
      <c r="AD156" s="104" t="s">
        <v>37</v>
      </c>
      <c r="AE156" s="104" t="s">
        <v>37</v>
      </c>
      <c r="AF156" s="104"/>
      <c r="AG156" s="104"/>
      <c r="AH156" t="s">
        <v>939</v>
      </c>
      <c r="AI156" t="s">
        <v>174</v>
      </c>
      <c r="AJ156" t="s">
        <v>1435</v>
      </c>
      <c r="AK156" s="121">
        <v>503.04</v>
      </c>
      <c r="AL156" s="118" cm="1">
        <f t="array" ref="AL156">[1]!SENTRUM_USD_CIF_NETTO_RUS(X156/1000,AK156*1.15,85,18)</f>
        <v>19.78</v>
      </c>
      <c r="AM156" s="121">
        <f t="shared" si="141"/>
        <v>2.9777553083923154</v>
      </c>
      <c r="AN156" s="127"/>
    </row>
    <row r="157" spans="1:40" customFormat="1">
      <c r="A157" s="45">
        <v>147</v>
      </c>
      <c r="B157" s="83"/>
      <c r="C157" s="46">
        <f t="shared" si="136"/>
        <v>9785171829285</v>
      </c>
      <c r="D157" s="47" t="s">
        <v>30</v>
      </c>
      <c r="E157" s="48" t="s">
        <v>2451</v>
      </c>
      <c r="F157" s="49" t="s">
        <v>6</v>
      </c>
      <c r="G157" s="50">
        <v>320</v>
      </c>
      <c r="H157" s="47" t="s">
        <v>2532</v>
      </c>
      <c r="I157" s="123" t="s">
        <v>2533</v>
      </c>
      <c r="J157" s="47" t="s">
        <v>2534</v>
      </c>
      <c r="K157" s="51">
        <v>2026</v>
      </c>
      <c r="L157" s="47" t="s">
        <v>24</v>
      </c>
      <c r="M157" s="47" t="s">
        <v>2535</v>
      </c>
      <c r="N157" s="47" t="s">
        <v>2536</v>
      </c>
      <c r="O157" s="47" t="s">
        <v>2537</v>
      </c>
      <c r="P157" s="47" t="s">
        <v>2538</v>
      </c>
      <c r="Q157" s="81">
        <f t="shared" ref="Q157" si="158">ROUND(W157*(100%-Discount),1)</f>
        <v>42.5</v>
      </c>
      <c r="R157" s="1"/>
      <c r="S157" s="74" t="str">
        <f t="shared" si="138"/>
        <v/>
      </c>
      <c r="T157" s="52" t="str">
        <f t="shared" si="139"/>
        <v>Image</v>
      </c>
      <c r="U157" s="103">
        <v>9785171829285</v>
      </c>
      <c r="V157" s="112" t="s">
        <v>2539</v>
      </c>
      <c r="W157" s="105" cm="1">
        <f t="array" ref="W157">[1]!SENTRUM_USD_PRICE_RUS_2024(AL157,2.95)</f>
        <v>42.5</v>
      </c>
      <c r="X157" s="103">
        <v>372</v>
      </c>
      <c r="Y157" s="106" t="s">
        <v>1431</v>
      </c>
      <c r="Z157" s="77" t="s">
        <v>44</v>
      </c>
      <c r="AA157" s="104" t="s">
        <v>1432</v>
      </c>
      <c r="AB157" s="104" t="s">
        <v>1433</v>
      </c>
      <c r="AC157" s="104" t="s">
        <v>1434</v>
      </c>
      <c r="AD157" s="104" t="s">
        <v>37</v>
      </c>
      <c r="AE157" s="104" t="s">
        <v>37</v>
      </c>
      <c r="AF157" s="104"/>
      <c r="AG157" s="104"/>
      <c r="AH157" t="s">
        <v>939</v>
      </c>
      <c r="AI157" t="s">
        <v>174</v>
      </c>
      <c r="AJ157" t="s">
        <v>1435</v>
      </c>
      <c r="AK157" s="121">
        <v>368.64</v>
      </c>
      <c r="AL157" s="118" cm="1">
        <f t="array" ref="AL157">[1]!SENTRUM_USD_CIF_NETTO_RUS(X157/1000,AK157*1.15,85,18)</f>
        <v>14.25</v>
      </c>
      <c r="AM157" s="121">
        <f t="shared" si="141"/>
        <v>2.9824561403508771</v>
      </c>
      <c r="AN157" s="127"/>
    </row>
    <row r="158" spans="1:40" customFormat="1">
      <c r="A158" s="45">
        <v>148</v>
      </c>
      <c r="B158" s="83" t="s">
        <v>2712</v>
      </c>
      <c r="C158" s="46">
        <f t="shared" si="136"/>
        <v>9785042166693</v>
      </c>
      <c r="D158" s="47" t="s">
        <v>30</v>
      </c>
      <c r="E158" s="48" t="s">
        <v>2451</v>
      </c>
      <c r="F158" s="49" t="s">
        <v>6</v>
      </c>
      <c r="G158" s="50">
        <v>720</v>
      </c>
      <c r="H158" s="47" t="s">
        <v>2540</v>
      </c>
      <c r="I158" s="123" t="s">
        <v>2541</v>
      </c>
      <c r="J158" s="47" t="s">
        <v>2542</v>
      </c>
      <c r="K158" s="51">
        <v>2026</v>
      </c>
      <c r="L158" s="47" t="s">
        <v>2139</v>
      </c>
      <c r="M158" s="47" t="s">
        <v>2543</v>
      </c>
      <c r="N158" s="47" t="s">
        <v>2544</v>
      </c>
      <c r="O158" s="47" t="s">
        <v>2545</v>
      </c>
      <c r="P158" s="47" t="s">
        <v>2546</v>
      </c>
      <c r="Q158" s="81">
        <f t="shared" ref="Q158" si="159">ROUND(W158*(100%-Discount),1)</f>
        <v>69.2</v>
      </c>
      <c r="R158" s="1"/>
      <c r="S158" s="74" t="str">
        <f t="shared" si="138"/>
        <v/>
      </c>
      <c r="T158" s="52" t="str">
        <f t="shared" si="139"/>
        <v>Image</v>
      </c>
      <c r="U158" s="103">
        <v>9785042166693</v>
      </c>
      <c r="V158" s="112" t="s">
        <v>2547</v>
      </c>
      <c r="W158" s="128" cm="1">
        <f t="array" ref="W158">[1]!SENTRUM_USD_PRICE_RUS_2024(AL158,2.5)</f>
        <v>69.2</v>
      </c>
      <c r="X158" s="103">
        <v>687</v>
      </c>
      <c r="Y158" s="106" t="s">
        <v>1431</v>
      </c>
      <c r="Z158" s="77" t="s">
        <v>44</v>
      </c>
      <c r="AA158" s="104" t="s">
        <v>1432</v>
      </c>
      <c r="AB158" s="104" t="s">
        <v>1433</v>
      </c>
      <c r="AC158" s="104" t="s">
        <v>1434</v>
      </c>
      <c r="AD158" s="104" t="s">
        <v>37</v>
      </c>
      <c r="AE158" s="104" t="s">
        <v>37</v>
      </c>
      <c r="AF158" s="104"/>
      <c r="AG158" s="104"/>
      <c r="AH158" t="s">
        <v>939</v>
      </c>
      <c r="AI158" t="s">
        <v>174</v>
      </c>
      <c r="AJ158" t="s">
        <v>1435</v>
      </c>
      <c r="AK158" s="121">
        <v>748.8</v>
      </c>
      <c r="AL158" s="118" cm="1">
        <f t="array" ref="AL158">[1]!SENTRUM_USD_CIF_NETTO_RUS(X158/1000,AK158*1.15,85,18)</f>
        <v>27.5</v>
      </c>
      <c r="AM158" s="129">
        <f t="shared" si="141"/>
        <v>2.5163636363636366</v>
      </c>
      <c r="AN158" s="127">
        <v>2.5196850393700787</v>
      </c>
    </row>
    <row r="159" spans="1:40" customFormat="1">
      <c r="A159" s="45">
        <v>149</v>
      </c>
      <c r="B159" s="83"/>
      <c r="C159" s="46">
        <f t="shared" si="136"/>
        <v>9785171812744</v>
      </c>
      <c r="D159" s="47" t="s">
        <v>30</v>
      </c>
      <c r="E159" s="48" t="s">
        <v>2451</v>
      </c>
      <c r="F159" s="49" t="s">
        <v>6</v>
      </c>
      <c r="G159" s="50">
        <v>384</v>
      </c>
      <c r="H159" s="47" t="s">
        <v>2548</v>
      </c>
      <c r="I159" s="123" t="s">
        <v>2549</v>
      </c>
      <c r="J159" s="47" t="s">
        <v>2550</v>
      </c>
      <c r="K159" s="51">
        <v>2026</v>
      </c>
      <c r="L159" s="47" t="s">
        <v>24</v>
      </c>
      <c r="M159" s="47" t="s">
        <v>2551</v>
      </c>
      <c r="N159" s="47" t="s">
        <v>2552</v>
      </c>
      <c r="O159" s="47" t="s">
        <v>2553</v>
      </c>
      <c r="P159" s="47" t="s">
        <v>2554</v>
      </c>
      <c r="Q159" s="81">
        <f t="shared" ref="Q159" si="160">ROUND(W159*(100%-Discount),1)</f>
        <v>50.3</v>
      </c>
      <c r="R159" s="1"/>
      <c r="S159" s="74" t="str">
        <f t="shared" si="138"/>
        <v/>
      </c>
      <c r="T159" s="52" t="str">
        <f t="shared" si="139"/>
        <v>Image</v>
      </c>
      <c r="U159" s="103">
        <v>9785171812744</v>
      </c>
      <c r="V159" s="112" t="s">
        <v>2555</v>
      </c>
      <c r="W159" s="105" cm="1">
        <f t="array" ref="W159">[1]!SENTRUM_USD_PRICE_RUS_2024(AL159,2.95)</f>
        <v>50.3</v>
      </c>
      <c r="X159" s="103">
        <v>440</v>
      </c>
      <c r="Y159" s="106" t="s">
        <v>1431</v>
      </c>
      <c r="Z159" s="77" t="s">
        <v>44</v>
      </c>
      <c r="AA159" s="104" t="s">
        <v>1432</v>
      </c>
      <c r="AB159" s="104" t="s">
        <v>1433</v>
      </c>
      <c r="AC159" s="104" t="s">
        <v>1434</v>
      </c>
      <c r="AD159" s="104" t="s">
        <v>37</v>
      </c>
      <c r="AE159" s="104" t="s">
        <v>37</v>
      </c>
      <c r="AF159" s="104"/>
      <c r="AG159" s="104"/>
      <c r="AH159" t="s">
        <v>939</v>
      </c>
      <c r="AI159" t="s">
        <v>174</v>
      </c>
      <c r="AJ159" t="s">
        <v>1435</v>
      </c>
      <c r="AK159" s="121">
        <v>437.76</v>
      </c>
      <c r="AL159" s="118" cm="1">
        <f t="array" ref="AL159">[1]!SENTRUM_USD_CIF_NETTO_RUS(X159/1000,AK159*1.15,85,18)</f>
        <v>16.88</v>
      </c>
      <c r="AM159" s="121">
        <f t="shared" si="141"/>
        <v>2.9798578199052135</v>
      </c>
      <c r="AN159" s="127"/>
    </row>
    <row r="160" spans="1:40" customFormat="1">
      <c r="A160" s="45">
        <v>150</v>
      </c>
      <c r="B160" s="83"/>
      <c r="C160" s="46">
        <f t="shared" si="136"/>
        <v>9785171878092</v>
      </c>
      <c r="D160" s="47" t="s">
        <v>30</v>
      </c>
      <c r="E160" s="48" t="s">
        <v>2451</v>
      </c>
      <c r="F160" s="49" t="s">
        <v>6</v>
      </c>
      <c r="G160" s="50">
        <v>352</v>
      </c>
      <c r="H160" s="47" t="s">
        <v>2556</v>
      </c>
      <c r="I160" s="123" t="s">
        <v>2557</v>
      </c>
      <c r="J160" s="47" t="s">
        <v>2558</v>
      </c>
      <c r="K160" s="51">
        <v>2026</v>
      </c>
      <c r="L160" s="47" t="s">
        <v>24</v>
      </c>
      <c r="M160" s="47" t="s">
        <v>2559</v>
      </c>
      <c r="N160" s="47" t="s">
        <v>2560</v>
      </c>
      <c r="O160" s="47" t="s">
        <v>2561</v>
      </c>
      <c r="P160" s="47" t="s">
        <v>2562</v>
      </c>
      <c r="Q160" s="81">
        <f t="shared" ref="Q160" si="161">ROUND(W160*(100%-Discount),1)</f>
        <v>45.3</v>
      </c>
      <c r="R160" s="1"/>
      <c r="S160" s="74" t="str">
        <f t="shared" si="138"/>
        <v/>
      </c>
      <c r="T160" s="52" t="str">
        <f t="shared" si="139"/>
        <v>Image</v>
      </c>
      <c r="U160" s="103">
        <v>9785171878092</v>
      </c>
      <c r="V160" s="112" t="s">
        <v>2563</v>
      </c>
      <c r="W160" s="105" cm="1">
        <f t="array" ref="W160">[1]!SENTRUM_USD_PRICE_RUS_2024(AL160,2.95)</f>
        <v>45.3</v>
      </c>
      <c r="X160" s="103">
        <v>372</v>
      </c>
      <c r="Y160" s="106" t="s">
        <v>1431</v>
      </c>
      <c r="Z160" s="77" t="s">
        <v>44</v>
      </c>
      <c r="AA160" s="104" t="s">
        <v>1432</v>
      </c>
      <c r="AB160" s="104" t="s">
        <v>1433</v>
      </c>
      <c r="AC160" s="104" t="s">
        <v>1434</v>
      </c>
      <c r="AD160" s="104" t="s">
        <v>37</v>
      </c>
      <c r="AE160" s="104" t="s">
        <v>37</v>
      </c>
      <c r="AF160" s="104"/>
      <c r="AG160" s="104"/>
      <c r="AH160" t="s">
        <v>939</v>
      </c>
      <c r="AI160" t="s">
        <v>174</v>
      </c>
      <c r="AJ160" t="s">
        <v>1435</v>
      </c>
      <c r="AK160" s="121">
        <v>422.4</v>
      </c>
      <c r="AL160" s="118" cm="1">
        <f t="array" ref="AL160">[1]!SENTRUM_USD_CIF_NETTO_RUS(X160/1000,AK160*1.15,85,18)</f>
        <v>15.18</v>
      </c>
      <c r="AM160" s="121">
        <f t="shared" si="141"/>
        <v>2.9841897233201577</v>
      </c>
      <c r="AN160" s="127"/>
    </row>
    <row r="161" spans="1:40" customFormat="1">
      <c r="A161" s="45">
        <v>151</v>
      </c>
      <c r="B161" s="83"/>
      <c r="C161" s="46">
        <f t="shared" si="136"/>
        <v>9785171756468</v>
      </c>
      <c r="D161" s="47" t="s">
        <v>30</v>
      </c>
      <c r="E161" s="48" t="s">
        <v>2451</v>
      </c>
      <c r="F161" s="49" t="s">
        <v>6</v>
      </c>
      <c r="G161" s="50">
        <v>352</v>
      </c>
      <c r="H161" s="47" t="s">
        <v>2564</v>
      </c>
      <c r="I161" s="123" t="s">
        <v>2565</v>
      </c>
      <c r="J161" s="47" t="s">
        <v>2566</v>
      </c>
      <c r="K161" s="51">
        <v>2026</v>
      </c>
      <c r="L161" s="47" t="s">
        <v>24</v>
      </c>
      <c r="M161" s="47" t="s">
        <v>2487</v>
      </c>
      <c r="N161" s="47" t="s">
        <v>2567</v>
      </c>
      <c r="O161" s="47" t="s">
        <v>2568</v>
      </c>
      <c r="P161" s="47" t="s">
        <v>2569</v>
      </c>
      <c r="Q161" s="81">
        <f t="shared" ref="Q161" si="162">ROUND(W161*(100%-Discount),1)</f>
        <v>37.299999999999997</v>
      </c>
      <c r="R161" s="1"/>
      <c r="S161" s="74" t="str">
        <f t="shared" si="138"/>
        <v/>
      </c>
      <c r="T161" s="52" t="str">
        <f t="shared" si="139"/>
        <v>Image</v>
      </c>
      <c r="U161" s="103">
        <v>9785171756468</v>
      </c>
      <c r="V161" s="112" t="s">
        <v>2570</v>
      </c>
      <c r="W161" s="105" cm="1">
        <f t="array" ref="W161">[1]!SENTRUM_USD_PRICE_RUS_2024(AL161,2.95)</f>
        <v>37.299999999999997</v>
      </c>
      <c r="X161" s="103">
        <v>310</v>
      </c>
      <c r="Y161" s="106" t="s">
        <v>1431</v>
      </c>
      <c r="Z161" s="77" t="s">
        <v>44</v>
      </c>
      <c r="AA161" s="104" t="s">
        <v>1432</v>
      </c>
      <c r="AB161" s="104" t="s">
        <v>1433</v>
      </c>
      <c r="AC161" s="104" t="s">
        <v>1434</v>
      </c>
      <c r="AD161" s="104" t="s">
        <v>37</v>
      </c>
      <c r="AE161" s="104" t="s">
        <v>37</v>
      </c>
      <c r="AF161" s="104"/>
      <c r="AG161" s="104"/>
      <c r="AH161" t="s">
        <v>939</v>
      </c>
      <c r="AI161" t="s">
        <v>174</v>
      </c>
      <c r="AJ161" t="s">
        <v>1435</v>
      </c>
      <c r="AK161" s="121">
        <v>341.76</v>
      </c>
      <c r="AL161" s="118" cm="1">
        <f t="array" ref="AL161">[1]!SENTRUM_USD_CIF_NETTO_RUS(X161/1000,AK161*1.15,85,18)</f>
        <v>12.47</v>
      </c>
      <c r="AM161" s="121">
        <f t="shared" si="141"/>
        <v>2.9911788291900558</v>
      </c>
      <c r="AN161" s="127"/>
    </row>
    <row r="162" spans="1:40" customFormat="1">
      <c r="A162" s="45">
        <v>152</v>
      </c>
      <c r="B162" s="83"/>
      <c r="C162" s="46">
        <f t="shared" si="136"/>
        <v>9785171838430</v>
      </c>
      <c r="D162" s="47" t="s">
        <v>30</v>
      </c>
      <c r="E162" s="48" t="s">
        <v>2451</v>
      </c>
      <c r="F162" s="49" t="s">
        <v>6</v>
      </c>
      <c r="G162" s="50">
        <v>352</v>
      </c>
      <c r="H162" s="47" t="s">
        <v>2571</v>
      </c>
      <c r="I162" s="123" t="s">
        <v>2572</v>
      </c>
      <c r="J162" s="47" t="s">
        <v>2573</v>
      </c>
      <c r="K162" s="51">
        <v>2026</v>
      </c>
      <c r="L162" s="47" t="s">
        <v>24</v>
      </c>
      <c r="M162" s="47" t="s">
        <v>2574</v>
      </c>
      <c r="N162" s="47" t="s">
        <v>2575</v>
      </c>
      <c r="O162" s="47" t="s">
        <v>2576</v>
      </c>
      <c r="P162" s="47" t="s">
        <v>2577</v>
      </c>
      <c r="Q162" s="81">
        <f t="shared" ref="Q162" si="163">ROUND(W162*(100%-Discount),1)</f>
        <v>46.4</v>
      </c>
      <c r="R162" s="1"/>
      <c r="S162" s="74" t="str">
        <f t="shared" si="138"/>
        <v/>
      </c>
      <c r="T162" s="52" t="str">
        <f t="shared" si="139"/>
        <v>Image</v>
      </c>
      <c r="U162" s="103">
        <v>9785171838430</v>
      </c>
      <c r="V162" s="112" t="s">
        <v>2578</v>
      </c>
      <c r="W162" s="105" cm="1">
        <f t="array" ref="W162">[1]!SENTRUM_USD_PRICE_RUS_2024(AL162,2.95)</f>
        <v>46.4</v>
      </c>
      <c r="X162" s="103">
        <v>390</v>
      </c>
      <c r="Y162" s="106" t="s">
        <v>1431</v>
      </c>
      <c r="Z162" s="77" t="s">
        <v>44</v>
      </c>
      <c r="AA162" s="104" t="s">
        <v>1432</v>
      </c>
      <c r="AB162" s="104" t="s">
        <v>1433</v>
      </c>
      <c r="AC162" s="104" t="s">
        <v>1434</v>
      </c>
      <c r="AD162" s="104" t="s">
        <v>37</v>
      </c>
      <c r="AE162" s="104" t="s">
        <v>37</v>
      </c>
      <c r="AF162" s="104"/>
      <c r="AG162" s="104"/>
      <c r="AH162" t="s">
        <v>939</v>
      </c>
      <c r="AI162" t="s">
        <v>174</v>
      </c>
      <c r="AJ162" t="s">
        <v>1435</v>
      </c>
      <c r="AK162" s="121">
        <v>422.4</v>
      </c>
      <c r="AL162" s="118" cm="1">
        <f t="array" ref="AL162">[1]!SENTRUM_USD_CIF_NETTO_RUS(X162/1000,AK162*1.15,85,18)</f>
        <v>15.56</v>
      </c>
      <c r="AM162" s="121">
        <f t="shared" si="141"/>
        <v>2.9820051413881745</v>
      </c>
      <c r="AN162" s="127"/>
    </row>
    <row r="163" spans="1:40" customFormat="1">
      <c r="A163" s="45">
        <v>153</v>
      </c>
      <c r="B163" s="83"/>
      <c r="C163" s="46">
        <f t="shared" si="136"/>
        <v>9785171852283</v>
      </c>
      <c r="D163" s="47" t="s">
        <v>30</v>
      </c>
      <c r="E163" s="48" t="s">
        <v>2451</v>
      </c>
      <c r="F163" s="49" t="s">
        <v>6</v>
      </c>
      <c r="G163" s="50">
        <v>352</v>
      </c>
      <c r="H163" s="47" t="s">
        <v>2579</v>
      </c>
      <c r="I163" s="123" t="s">
        <v>2580</v>
      </c>
      <c r="J163" s="47" t="s">
        <v>2581</v>
      </c>
      <c r="K163" s="51">
        <v>2026</v>
      </c>
      <c r="L163" s="47" t="s">
        <v>24</v>
      </c>
      <c r="M163" s="47" t="s">
        <v>2582</v>
      </c>
      <c r="N163" s="47" t="s">
        <v>2583</v>
      </c>
      <c r="O163" s="47" t="s">
        <v>2584</v>
      </c>
      <c r="P163" s="47" t="s">
        <v>2585</v>
      </c>
      <c r="Q163" s="81">
        <f t="shared" ref="Q163" si="164">ROUND(W163*(100%-Discount),1)</f>
        <v>44.5</v>
      </c>
      <c r="R163" s="1"/>
      <c r="S163" s="74" t="str">
        <f t="shared" si="138"/>
        <v/>
      </c>
      <c r="T163" s="52" t="str">
        <f t="shared" si="139"/>
        <v>Image</v>
      </c>
      <c r="U163" s="103">
        <v>9785171852283</v>
      </c>
      <c r="V163" s="112" t="s">
        <v>2586</v>
      </c>
      <c r="W163" s="105" cm="1">
        <f t="array" ref="W163">[1]!SENTRUM_USD_PRICE_RUS_2024(AL163,2.95)</f>
        <v>44.5</v>
      </c>
      <c r="X163" s="103">
        <v>359</v>
      </c>
      <c r="Y163" s="106" t="s">
        <v>1431</v>
      </c>
      <c r="Z163" s="77" t="s">
        <v>44</v>
      </c>
      <c r="AA163" s="104" t="s">
        <v>1432</v>
      </c>
      <c r="AB163" s="104" t="s">
        <v>1433</v>
      </c>
      <c r="AC163" s="104" t="s">
        <v>1434</v>
      </c>
      <c r="AD163" s="104" t="s">
        <v>37</v>
      </c>
      <c r="AE163" s="104" t="s">
        <v>37</v>
      </c>
      <c r="AF163" s="104"/>
      <c r="AG163" s="104"/>
      <c r="AH163" t="s">
        <v>939</v>
      </c>
      <c r="AI163" t="s">
        <v>174</v>
      </c>
      <c r="AJ163" t="s">
        <v>1435</v>
      </c>
      <c r="AK163" s="121">
        <v>422.4</v>
      </c>
      <c r="AL163" s="118" cm="1">
        <f t="array" ref="AL163">[1]!SENTRUM_USD_CIF_NETTO_RUS(X163/1000,AK163*1.15,85,18)</f>
        <v>14.91</v>
      </c>
      <c r="AM163" s="121">
        <f t="shared" si="141"/>
        <v>2.9845741113346747</v>
      </c>
      <c r="AN163" s="127"/>
    </row>
    <row r="164" spans="1:40" customFormat="1">
      <c r="A164" s="45">
        <v>154</v>
      </c>
      <c r="B164" s="83"/>
      <c r="C164" s="46">
        <f t="shared" si="136"/>
        <v>9785171849122</v>
      </c>
      <c r="D164" s="47" t="s">
        <v>30</v>
      </c>
      <c r="E164" s="48" t="s">
        <v>2451</v>
      </c>
      <c r="F164" s="49" t="s">
        <v>6</v>
      </c>
      <c r="G164" s="50">
        <v>576</v>
      </c>
      <c r="H164" s="47" t="s">
        <v>2587</v>
      </c>
      <c r="I164" s="123" t="s">
        <v>2588</v>
      </c>
      <c r="J164" s="47" t="s">
        <v>2589</v>
      </c>
      <c r="K164" s="51">
        <v>2026</v>
      </c>
      <c r="L164" s="47" t="s">
        <v>24</v>
      </c>
      <c r="M164" s="47" t="s">
        <v>2551</v>
      </c>
      <c r="N164" s="47" t="s">
        <v>2590</v>
      </c>
      <c r="O164" s="47" t="s">
        <v>2591</v>
      </c>
      <c r="P164" s="47" t="s">
        <v>2592</v>
      </c>
      <c r="Q164" s="81">
        <f t="shared" ref="Q164" si="165">ROUND(W164*(100%-Discount),1)</f>
        <v>60.5</v>
      </c>
      <c r="R164" s="1"/>
      <c r="S164" s="74" t="str">
        <f t="shared" si="138"/>
        <v/>
      </c>
      <c r="T164" s="52" t="str">
        <f t="shared" si="139"/>
        <v>Image</v>
      </c>
      <c r="U164" s="103">
        <v>9785171849122</v>
      </c>
      <c r="V164" s="112" t="s">
        <v>2593</v>
      </c>
      <c r="W164" s="105" cm="1">
        <f t="array" ref="W164">[1]!SENTRUM_USD_PRICE_RUS_2024(AL164,2.95)</f>
        <v>60.5</v>
      </c>
      <c r="X164" s="103">
        <v>525</v>
      </c>
      <c r="Y164" s="106" t="s">
        <v>1431</v>
      </c>
      <c r="Z164" s="77" t="s">
        <v>44</v>
      </c>
      <c r="AA164" s="104" t="s">
        <v>1432</v>
      </c>
      <c r="AB164" s="104" t="s">
        <v>1433</v>
      </c>
      <c r="AC164" s="104" t="s">
        <v>1434</v>
      </c>
      <c r="AD164" s="104" t="s">
        <v>37</v>
      </c>
      <c r="AE164" s="104" t="s">
        <v>37</v>
      </c>
      <c r="AF164" s="104"/>
      <c r="AG164" s="104"/>
      <c r="AH164" t="s">
        <v>939</v>
      </c>
      <c r="AI164" t="s">
        <v>174</v>
      </c>
      <c r="AJ164" t="s">
        <v>1435</v>
      </c>
      <c r="AK164" s="121">
        <v>533.76</v>
      </c>
      <c r="AL164" s="118" cm="1">
        <f t="array" ref="AL164">[1]!SENTRUM_USD_CIF_NETTO_RUS(X164/1000,AK164*1.15,85,18)</f>
        <v>20.34</v>
      </c>
      <c r="AM164" s="121">
        <f t="shared" si="141"/>
        <v>2.9744346116027534</v>
      </c>
      <c r="AN164" s="127"/>
    </row>
    <row r="165" spans="1:40" customFormat="1">
      <c r="A165" s="45">
        <v>155</v>
      </c>
      <c r="B165" s="83" t="s">
        <v>2712</v>
      </c>
      <c r="C165" s="46">
        <f t="shared" si="136"/>
        <v>9785042488443</v>
      </c>
      <c r="D165" s="47" t="s">
        <v>30</v>
      </c>
      <c r="E165" s="48" t="s">
        <v>2451</v>
      </c>
      <c r="F165" s="49" t="s">
        <v>6</v>
      </c>
      <c r="G165" s="50">
        <v>416</v>
      </c>
      <c r="H165" s="47" t="s">
        <v>2594</v>
      </c>
      <c r="I165" s="123" t="s">
        <v>2595</v>
      </c>
      <c r="J165" s="47" t="s">
        <v>2596</v>
      </c>
      <c r="K165" s="51">
        <v>2026</v>
      </c>
      <c r="L165" s="47" t="s">
        <v>25</v>
      </c>
      <c r="M165" s="47" t="s">
        <v>2597</v>
      </c>
      <c r="N165" s="47" t="s">
        <v>2598</v>
      </c>
      <c r="O165" s="47" t="s">
        <v>2599</v>
      </c>
      <c r="P165" s="47" t="s">
        <v>2600</v>
      </c>
      <c r="Q165" s="81">
        <f t="shared" ref="Q165" si="166">ROUND(W165*(100%-Discount),1)</f>
        <v>50</v>
      </c>
      <c r="R165" s="1"/>
      <c r="S165" s="74" t="str">
        <f t="shared" si="138"/>
        <v/>
      </c>
      <c r="T165" s="52" t="str">
        <f t="shared" si="139"/>
        <v>Image</v>
      </c>
      <c r="U165" s="103">
        <v>9785042488443</v>
      </c>
      <c r="V165" s="112" t="s">
        <v>2601</v>
      </c>
      <c r="W165" s="105" cm="1">
        <f t="array" ref="W165">[1]!SENTRUM_USD_PRICE_RUS_2024(AL165,2.95)</f>
        <v>50</v>
      </c>
      <c r="X165" s="103">
        <v>443</v>
      </c>
      <c r="Y165" s="106" t="s">
        <v>1431</v>
      </c>
      <c r="Z165" s="77" t="s">
        <v>44</v>
      </c>
      <c r="AA165" s="104" t="s">
        <v>1432</v>
      </c>
      <c r="AB165" s="104" t="s">
        <v>1433</v>
      </c>
      <c r="AC165" s="104" t="s">
        <v>1434</v>
      </c>
      <c r="AD165" s="104" t="s">
        <v>37</v>
      </c>
      <c r="AE165" s="104" t="s">
        <v>37</v>
      </c>
      <c r="AF165" s="104"/>
      <c r="AG165" s="104"/>
      <c r="AH165" t="s">
        <v>939</v>
      </c>
      <c r="AI165" t="s">
        <v>174</v>
      </c>
      <c r="AJ165" t="s">
        <v>1435</v>
      </c>
      <c r="AK165" s="121">
        <v>429</v>
      </c>
      <c r="AL165" s="118" cm="1">
        <f t="array" ref="AL165">[1]!SENTRUM_USD_CIF_NETTO_RUS(X165/1000,AK165*1.15,85,18)</f>
        <v>16.79</v>
      </c>
      <c r="AM165" s="121">
        <f t="shared" si="141"/>
        <v>2.9779630732578917</v>
      </c>
      <c r="AN165" s="127"/>
    </row>
    <row r="166" spans="1:40" customFormat="1">
      <c r="A166" s="45">
        <v>156</v>
      </c>
      <c r="B166" s="83"/>
      <c r="C166" s="46">
        <f t="shared" si="136"/>
        <v>9785002810024</v>
      </c>
      <c r="D166" s="47" t="s">
        <v>30</v>
      </c>
      <c r="E166" s="48" t="s">
        <v>2451</v>
      </c>
      <c r="F166" s="49" t="s">
        <v>6</v>
      </c>
      <c r="G166" s="50">
        <v>192</v>
      </c>
      <c r="H166" s="47" t="s">
        <v>2602</v>
      </c>
      <c r="I166" s="123" t="s">
        <v>2603</v>
      </c>
      <c r="J166" s="47" t="s">
        <v>2604</v>
      </c>
      <c r="K166" s="51">
        <v>2026</v>
      </c>
      <c r="L166" s="47" t="s">
        <v>660</v>
      </c>
      <c r="M166" s="47" t="s">
        <v>2605</v>
      </c>
      <c r="N166" s="47" t="s">
        <v>2606</v>
      </c>
      <c r="O166" s="47" t="s">
        <v>2607</v>
      </c>
      <c r="P166" s="47" t="s">
        <v>2608</v>
      </c>
      <c r="Q166" s="81">
        <f t="shared" ref="Q166" si="167">ROUND(W166*(100%-Discount),1)</f>
        <v>37.299999999999997</v>
      </c>
      <c r="R166" s="1"/>
      <c r="S166" s="74" t="str">
        <f t="shared" si="138"/>
        <v/>
      </c>
      <c r="T166" s="52" t="str">
        <f t="shared" si="139"/>
        <v>Image</v>
      </c>
      <c r="U166" s="103">
        <v>9785002810024</v>
      </c>
      <c r="V166" s="112" t="s">
        <v>2609</v>
      </c>
      <c r="W166" s="105" cm="1">
        <f t="array" ref="W166">[1]!SENTRUM_USD_PRICE_RUS_2024(AL166,2.95)</f>
        <v>37.299999999999997</v>
      </c>
      <c r="X166" s="103">
        <v>282</v>
      </c>
      <c r="Y166" s="106" t="s">
        <v>1431</v>
      </c>
      <c r="Z166" s="77" t="s">
        <v>44</v>
      </c>
      <c r="AA166" s="104" t="s">
        <v>1432</v>
      </c>
      <c r="AB166" s="104" t="s">
        <v>1433</v>
      </c>
      <c r="AC166" s="104" t="s">
        <v>1434</v>
      </c>
      <c r="AD166" s="104" t="s">
        <v>37</v>
      </c>
      <c r="AE166" s="104" t="s">
        <v>37</v>
      </c>
      <c r="AF166" s="104"/>
      <c r="AG166" s="104"/>
      <c r="AH166" t="s">
        <v>939</v>
      </c>
      <c r="AI166" t="s">
        <v>174</v>
      </c>
      <c r="AJ166" t="s">
        <v>1435</v>
      </c>
      <c r="AK166" s="121">
        <v>374.4</v>
      </c>
      <c r="AL166" s="118" cm="1">
        <f t="array" ref="AL166">[1]!SENTRUM_USD_CIF_NETTO_RUS(X166/1000,AK166*1.15,85,18)</f>
        <v>12.46</v>
      </c>
      <c r="AM166" s="121">
        <f t="shared" si="141"/>
        <v>2.9935794542536112</v>
      </c>
      <c r="AN166" s="127"/>
    </row>
    <row r="167" spans="1:40" customFormat="1">
      <c r="A167" s="45">
        <v>157</v>
      </c>
      <c r="B167" s="83"/>
      <c r="C167" s="46">
        <f t="shared" si="136"/>
        <v>9785171809645</v>
      </c>
      <c r="D167" s="47" t="s">
        <v>30</v>
      </c>
      <c r="E167" s="48" t="s">
        <v>2451</v>
      </c>
      <c r="F167" s="49" t="s">
        <v>6</v>
      </c>
      <c r="G167" s="50">
        <v>320</v>
      </c>
      <c r="H167" s="47" t="s">
        <v>2610</v>
      </c>
      <c r="I167" s="123" t="s">
        <v>2611</v>
      </c>
      <c r="J167" s="47" t="s">
        <v>2612</v>
      </c>
      <c r="K167" s="51">
        <v>2026</v>
      </c>
      <c r="L167" s="47" t="s">
        <v>24</v>
      </c>
      <c r="M167" s="47" t="s">
        <v>2495</v>
      </c>
      <c r="N167" s="47" t="s">
        <v>2613</v>
      </c>
      <c r="O167" s="47" t="s">
        <v>2614</v>
      </c>
      <c r="P167" s="47" t="s">
        <v>2615</v>
      </c>
      <c r="Q167" s="81">
        <f t="shared" ref="Q167" si="168">ROUND(W167*(100%-Discount),1)</f>
        <v>34.700000000000003</v>
      </c>
      <c r="R167" s="1"/>
      <c r="S167" s="74" t="str">
        <f t="shared" si="138"/>
        <v/>
      </c>
      <c r="T167" s="52" t="str">
        <f t="shared" si="139"/>
        <v>Image</v>
      </c>
      <c r="U167" s="103">
        <v>9785171809645</v>
      </c>
      <c r="V167" s="112" t="s">
        <v>2616</v>
      </c>
      <c r="W167" s="105" cm="1">
        <f t="array" ref="W167">[1]!SENTRUM_USD_PRICE_RUS_2024(AL167,2.95)</f>
        <v>34.700000000000003</v>
      </c>
      <c r="X167" s="103">
        <v>268</v>
      </c>
      <c r="Y167" s="106" t="s">
        <v>1431</v>
      </c>
      <c r="Z167" s="77" t="s">
        <v>44</v>
      </c>
      <c r="AA167" s="104" t="s">
        <v>1432</v>
      </c>
      <c r="AB167" s="104" t="s">
        <v>1433</v>
      </c>
      <c r="AC167" s="104" t="s">
        <v>1434</v>
      </c>
      <c r="AD167" s="104" t="s">
        <v>37</v>
      </c>
      <c r="AE167" s="104" t="s">
        <v>37</v>
      </c>
      <c r="AF167" s="104"/>
      <c r="AG167" s="104"/>
      <c r="AH167" t="s">
        <v>939</v>
      </c>
      <c r="AI167" t="s">
        <v>174</v>
      </c>
      <c r="AJ167" t="s">
        <v>1435</v>
      </c>
      <c r="AK167" s="121">
        <v>341.76</v>
      </c>
      <c r="AL167" s="118" cm="1">
        <f t="array" ref="AL167">[1]!SENTRUM_USD_CIF_NETTO_RUS(X167/1000,AK167*1.15,85,18)</f>
        <v>11.59</v>
      </c>
      <c r="AM167" s="121">
        <f t="shared" si="141"/>
        <v>2.9939603106125974</v>
      </c>
      <c r="AN167" s="127"/>
    </row>
    <row r="168" spans="1:40" customFormat="1">
      <c r="A168" s="45">
        <v>158</v>
      </c>
      <c r="B168" s="83"/>
      <c r="C168" s="46">
        <f t="shared" si="136"/>
        <v>9785042343797</v>
      </c>
      <c r="D168" s="47" t="s">
        <v>30</v>
      </c>
      <c r="E168" s="48" t="s">
        <v>2451</v>
      </c>
      <c r="F168" s="49" t="s">
        <v>6</v>
      </c>
      <c r="G168" s="50">
        <v>352</v>
      </c>
      <c r="H168" s="47" t="s">
        <v>2617</v>
      </c>
      <c r="I168" s="123" t="s">
        <v>2618</v>
      </c>
      <c r="J168" s="47" t="s">
        <v>2619</v>
      </c>
      <c r="K168" s="51">
        <v>2026</v>
      </c>
      <c r="L168" s="47" t="s">
        <v>25</v>
      </c>
      <c r="M168" s="47" t="s">
        <v>2620</v>
      </c>
      <c r="N168" s="47" t="s">
        <v>2621</v>
      </c>
      <c r="O168" s="47" t="s">
        <v>2622</v>
      </c>
      <c r="P168" s="47" t="s">
        <v>2623</v>
      </c>
      <c r="Q168" s="81">
        <f t="shared" ref="Q168" si="169">ROUND(W168*(100%-Discount),1)</f>
        <v>42.9</v>
      </c>
      <c r="R168" s="1"/>
      <c r="S168" s="74" t="str">
        <f t="shared" si="138"/>
        <v/>
      </c>
      <c r="T168" s="52" t="str">
        <f t="shared" si="139"/>
        <v>Image</v>
      </c>
      <c r="U168" s="103">
        <v>9785042343797</v>
      </c>
      <c r="V168" s="112" t="s">
        <v>2624</v>
      </c>
      <c r="W168" s="105" cm="1">
        <f t="array" ref="W168">[1]!SENTRUM_USD_PRICE_RUS_2024(AL168,2.95)</f>
        <v>42.9</v>
      </c>
      <c r="X168" s="103">
        <v>360</v>
      </c>
      <c r="Y168" s="106" t="s">
        <v>1431</v>
      </c>
      <c r="Z168" s="77" t="s">
        <v>44</v>
      </c>
      <c r="AA168" s="104" t="s">
        <v>1432</v>
      </c>
      <c r="AB168" s="104" t="s">
        <v>1433</v>
      </c>
      <c r="AC168" s="104" t="s">
        <v>1434</v>
      </c>
      <c r="AD168" s="104" t="s">
        <v>37</v>
      </c>
      <c r="AE168" s="104" t="s">
        <v>37</v>
      </c>
      <c r="AF168" s="104"/>
      <c r="AG168" s="104"/>
      <c r="AH168" t="s">
        <v>939</v>
      </c>
      <c r="AI168" t="s">
        <v>174</v>
      </c>
      <c r="AJ168" t="s">
        <v>1435</v>
      </c>
      <c r="AK168" s="121">
        <v>390</v>
      </c>
      <c r="AL168" s="118" cm="1">
        <f t="array" ref="AL168">[1]!SENTRUM_USD_CIF_NETTO_RUS(X168/1000,AK168*1.15,85,18)</f>
        <v>14.37</v>
      </c>
      <c r="AM168" s="121">
        <f t="shared" si="141"/>
        <v>2.9853862212943634</v>
      </c>
      <c r="AN168" s="127"/>
    </row>
    <row r="169" spans="1:40" customFormat="1">
      <c r="A169" s="45">
        <v>159</v>
      </c>
      <c r="B169" s="83"/>
      <c r="C169" s="46">
        <f t="shared" si="136"/>
        <v>9785171873035</v>
      </c>
      <c r="D169" s="47" t="s">
        <v>30</v>
      </c>
      <c r="E169" s="48" t="s">
        <v>52</v>
      </c>
      <c r="F169" s="49" t="s">
        <v>6</v>
      </c>
      <c r="G169" s="50">
        <v>352</v>
      </c>
      <c r="H169" s="47" t="s">
        <v>2625</v>
      </c>
      <c r="I169" s="123" t="s">
        <v>2626</v>
      </c>
      <c r="J169" s="47" t="s">
        <v>2627</v>
      </c>
      <c r="K169" s="51">
        <v>2026</v>
      </c>
      <c r="L169" s="47" t="s">
        <v>24</v>
      </c>
      <c r="M169" s="47" t="s">
        <v>2628</v>
      </c>
      <c r="N169" s="47" t="s">
        <v>2629</v>
      </c>
      <c r="O169" s="47" t="s">
        <v>2630</v>
      </c>
      <c r="P169" s="47" t="s">
        <v>2631</v>
      </c>
      <c r="Q169" s="81">
        <f t="shared" ref="Q169" si="170">ROUND(W169*(100%-Discount),1)</f>
        <v>39</v>
      </c>
      <c r="R169" s="1"/>
      <c r="S169" s="74" t="str">
        <f t="shared" si="138"/>
        <v/>
      </c>
      <c r="T169" s="52" t="str">
        <f t="shared" si="139"/>
        <v>Image</v>
      </c>
      <c r="U169" s="103">
        <v>9785171873035</v>
      </c>
      <c r="V169" s="112" t="s">
        <v>2632</v>
      </c>
      <c r="W169" s="105" cm="1">
        <f t="array" ref="W169">[1]!SENTRUM_USD_PRICE_RUS_2024(AL169,2.95)</f>
        <v>39</v>
      </c>
      <c r="X169" s="103">
        <v>293</v>
      </c>
      <c r="Y169" s="106" t="s">
        <v>1431</v>
      </c>
      <c r="Z169" s="77" t="s">
        <v>44</v>
      </c>
      <c r="AA169" s="104" t="s">
        <v>1432</v>
      </c>
      <c r="AB169" s="104" t="s">
        <v>1433</v>
      </c>
      <c r="AC169" s="104" t="s">
        <v>1434</v>
      </c>
      <c r="AD169" s="104" t="s">
        <v>37</v>
      </c>
      <c r="AE169" s="104" t="s">
        <v>37</v>
      </c>
      <c r="AF169" s="104"/>
      <c r="AG169" s="104"/>
      <c r="AH169" t="s">
        <v>939</v>
      </c>
      <c r="AI169" t="s">
        <v>174</v>
      </c>
      <c r="AJ169" t="s">
        <v>1435</v>
      </c>
      <c r="AK169" s="121">
        <v>395.52</v>
      </c>
      <c r="AL169" s="118" cm="1">
        <f t="array" ref="AL169">[1]!SENTRUM_USD_CIF_NETTO_RUS(X169/1000,AK169*1.15,85,18)</f>
        <v>13.06</v>
      </c>
      <c r="AM169" s="121">
        <f t="shared" si="141"/>
        <v>2.9862174578866769</v>
      </c>
      <c r="AN169" s="127"/>
    </row>
    <row r="170" spans="1:40" customFormat="1">
      <c r="A170" s="45">
        <v>160</v>
      </c>
      <c r="B170" s="83"/>
      <c r="C170" s="46">
        <f t="shared" si="136"/>
        <v>9785171806750</v>
      </c>
      <c r="D170" s="47" t="s">
        <v>30</v>
      </c>
      <c r="E170" s="48" t="s">
        <v>52</v>
      </c>
      <c r="F170" s="49" t="s">
        <v>6</v>
      </c>
      <c r="G170" s="50">
        <v>480</v>
      </c>
      <c r="H170" s="47" t="s">
        <v>2633</v>
      </c>
      <c r="I170" s="123" t="s">
        <v>2634</v>
      </c>
      <c r="J170" s="47" t="s">
        <v>2635</v>
      </c>
      <c r="K170" s="51">
        <v>2026</v>
      </c>
      <c r="L170" s="47" t="s">
        <v>24</v>
      </c>
      <c r="M170" s="47" t="s">
        <v>2636</v>
      </c>
      <c r="N170" s="47" t="s">
        <v>2637</v>
      </c>
      <c r="O170" s="47" t="s">
        <v>2638</v>
      </c>
      <c r="P170" s="47" t="s">
        <v>2639</v>
      </c>
      <c r="Q170" s="81">
        <f t="shared" ref="Q170" si="171">ROUND(W170*(100%-Discount),1)</f>
        <v>53.2</v>
      </c>
      <c r="R170" s="1"/>
      <c r="S170" s="74" t="str">
        <f t="shared" si="138"/>
        <v/>
      </c>
      <c r="T170" s="52" t="str">
        <f t="shared" si="139"/>
        <v>Image</v>
      </c>
      <c r="U170" s="103">
        <v>9785171806750</v>
      </c>
      <c r="V170" s="112" t="s">
        <v>2640</v>
      </c>
      <c r="W170" s="105" cm="1">
        <f t="array" ref="W170">[1]!SENTRUM_USD_PRICE_RUS_2024(AL170,2.95)</f>
        <v>53.2</v>
      </c>
      <c r="X170" s="103">
        <v>477</v>
      </c>
      <c r="Y170" s="106" t="s">
        <v>1431</v>
      </c>
      <c r="Z170" s="77" t="s">
        <v>44</v>
      </c>
      <c r="AA170" s="104" t="s">
        <v>1432</v>
      </c>
      <c r="AB170" s="104" t="s">
        <v>1433</v>
      </c>
      <c r="AC170" s="104" t="s">
        <v>1434</v>
      </c>
      <c r="AD170" s="104" t="s">
        <v>37</v>
      </c>
      <c r="AE170" s="104" t="s">
        <v>37</v>
      </c>
      <c r="AF170" s="104"/>
      <c r="AG170" s="104"/>
      <c r="AH170" t="s">
        <v>939</v>
      </c>
      <c r="AI170" t="s">
        <v>174</v>
      </c>
      <c r="AJ170" t="s">
        <v>1435</v>
      </c>
      <c r="AK170" s="121">
        <v>449.28</v>
      </c>
      <c r="AL170" s="118" cm="1">
        <f t="array" ref="AL170">[1]!SENTRUM_USD_CIF_NETTO_RUS(X170/1000,AK170*1.15,85,18)</f>
        <v>17.86</v>
      </c>
      <c r="AM170" s="121">
        <f t="shared" si="141"/>
        <v>2.9787234042553195</v>
      </c>
      <c r="AN170" s="127"/>
    </row>
    <row r="171" spans="1:40" customFormat="1">
      <c r="A171" s="45">
        <v>161</v>
      </c>
      <c r="B171" s="83" t="s">
        <v>2712</v>
      </c>
      <c r="C171" s="46">
        <f t="shared" si="136"/>
        <v>9785389313507</v>
      </c>
      <c r="D171" s="47" t="s">
        <v>30</v>
      </c>
      <c r="E171" s="48" t="s">
        <v>52</v>
      </c>
      <c r="F171" s="49" t="s">
        <v>6</v>
      </c>
      <c r="G171" s="50">
        <v>576</v>
      </c>
      <c r="H171" s="47" t="s">
        <v>2641</v>
      </c>
      <c r="I171" s="123" t="s">
        <v>2642</v>
      </c>
      <c r="J171" s="47" t="s">
        <v>2643</v>
      </c>
      <c r="K171" s="51">
        <v>2026</v>
      </c>
      <c r="L171" s="47" t="s">
        <v>216</v>
      </c>
      <c r="M171" s="47" t="s">
        <v>1497</v>
      </c>
      <c r="N171" s="47" t="s">
        <v>2644</v>
      </c>
      <c r="O171" s="47" t="s">
        <v>2645</v>
      </c>
      <c r="P171" s="47" t="s">
        <v>2646</v>
      </c>
      <c r="Q171" s="81">
        <f t="shared" ref="Q171" si="172">ROUND(W171*(100%-Discount),1)</f>
        <v>66.099999999999994</v>
      </c>
      <c r="R171" s="1"/>
      <c r="S171" s="74" t="str">
        <f t="shared" si="138"/>
        <v/>
      </c>
      <c r="T171" s="52" t="str">
        <f t="shared" si="139"/>
        <v>Image</v>
      </c>
      <c r="U171" s="103">
        <v>9785389313507</v>
      </c>
      <c r="V171" s="112" t="s">
        <v>2647</v>
      </c>
      <c r="W171" s="125" cm="1">
        <f t="array" ref="W171">[1]!SENTRUM_USD_PRICE_RUS_2024(AL171,2.5)</f>
        <v>66.099999999999994</v>
      </c>
      <c r="X171" s="103">
        <v>695</v>
      </c>
      <c r="Y171" s="106" t="s">
        <v>1431</v>
      </c>
      <c r="Z171" s="77" t="s">
        <v>44</v>
      </c>
      <c r="AA171" s="104" t="s">
        <v>1432</v>
      </c>
      <c r="AB171" s="104" t="s">
        <v>1433</v>
      </c>
      <c r="AC171" s="104" t="s">
        <v>1434</v>
      </c>
      <c r="AD171" s="104" t="s">
        <v>37</v>
      </c>
      <c r="AE171" s="104" t="s">
        <v>37</v>
      </c>
      <c r="AF171" s="104"/>
      <c r="AG171" s="104"/>
      <c r="AH171" t="s">
        <v>939</v>
      </c>
      <c r="AI171" t="s">
        <v>174</v>
      </c>
      <c r="AJ171" t="s">
        <v>1435</v>
      </c>
      <c r="AK171" s="121">
        <v>667.75</v>
      </c>
      <c r="AL171" s="118" cm="1">
        <f t="array" ref="AL171">[1]!SENTRUM_USD_CIF_NETTO_RUS(X171/1000,AK171*1.15,85,18)</f>
        <v>26.25</v>
      </c>
      <c r="AM171" s="130">
        <f t="shared" si="141"/>
        <v>2.5180952380952379</v>
      </c>
      <c r="AN171" s="127"/>
    </row>
    <row r="172" spans="1:40" customFormat="1">
      <c r="A172" s="45">
        <v>162</v>
      </c>
      <c r="B172" s="83"/>
      <c r="C172" s="46">
        <f t="shared" si="136"/>
        <v>9785389313491</v>
      </c>
      <c r="D172" s="47" t="s">
        <v>30</v>
      </c>
      <c r="E172" s="48" t="s">
        <v>52</v>
      </c>
      <c r="F172" s="49" t="s">
        <v>6</v>
      </c>
      <c r="G172" s="50">
        <v>512</v>
      </c>
      <c r="H172" s="47" t="s">
        <v>2641</v>
      </c>
      <c r="I172" s="123" t="s">
        <v>2648</v>
      </c>
      <c r="J172" s="47" t="s">
        <v>2649</v>
      </c>
      <c r="K172" s="51">
        <v>2026</v>
      </c>
      <c r="L172" s="47" t="s">
        <v>216</v>
      </c>
      <c r="M172" s="47" t="s">
        <v>1497</v>
      </c>
      <c r="N172" s="47" t="s">
        <v>2644</v>
      </c>
      <c r="O172" s="47" t="s">
        <v>2650</v>
      </c>
      <c r="P172" s="47" t="s">
        <v>2651</v>
      </c>
      <c r="Q172" s="81">
        <f t="shared" ref="Q172" si="173">ROUND(W172*(100%-Discount),1)</f>
        <v>64.099999999999994</v>
      </c>
      <c r="R172" s="1"/>
      <c r="S172" s="74" t="str">
        <f t="shared" si="138"/>
        <v/>
      </c>
      <c r="T172" s="52" t="str">
        <f t="shared" si="139"/>
        <v>Image</v>
      </c>
      <c r="U172" s="103">
        <v>9785389313491</v>
      </c>
      <c r="V172" s="112" t="s">
        <v>2652</v>
      </c>
      <c r="W172" s="125" cm="1">
        <f t="array" ref="W172">[1]!SENTRUM_USD_PRICE_RUS_2024(AL172,2.5)</f>
        <v>64.099999999999994</v>
      </c>
      <c r="X172" s="103">
        <v>681</v>
      </c>
      <c r="Y172" s="106" t="s">
        <v>1431</v>
      </c>
      <c r="Z172" s="77" t="s">
        <v>44</v>
      </c>
      <c r="AA172" s="104" t="s">
        <v>1432</v>
      </c>
      <c r="AB172" s="104" t="s">
        <v>1433</v>
      </c>
      <c r="AC172" s="104" t="s">
        <v>1434</v>
      </c>
      <c r="AD172" s="104" t="s">
        <v>37</v>
      </c>
      <c r="AE172" s="104" t="s">
        <v>37</v>
      </c>
      <c r="AF172" s="104"/>
      <c r="AG172" s="104"/>
      <c r="AH172" t="s">
        <v>939</v>
      </c>
      <c r="AI172" t="s">
        <v>174</v>
      </c>
      <c r="AJ172" t="s">
        <v>1435</v>
      </c>
      <c r="AK172" s="121">
        <v>638.33000000000004</v>
      </c>
      <c r="AL172" s="118" cm="1">
        <f t="array" ref="AL172">[1]!SENTRUM_USD_CIF_NETTO_RUS(X172/1000,AK172*1.15,85,18)</f>
        <v>25.44</v>
      </c>
      <c r="AM172" s="130">
        <f t="shared" si="141"/>
        <v>2.5196540880503142</v>
      </c>
      <c r="AN172" s="127"/>
    </row>
    <row r="173" spans="1:40" customFormat="1">
      <c r="A173" s="45">
        <v>163</v>
      </c>
      <c r="B173" s="83"/>
      <c r="C173" s="46">
        <f t="shared" si="136"/>
        <v>9785042457630</v>
      </c>
      <c r="D173" s="47" t="s">
        <v>30</v>
      </c>
      <c r="E173" s="48" t="s">
        <v>52</v>
      </c>
      <c r="F173" s="49" t="s">
        <v>6</v>
      </c>
      <c r="G173" s="50">
        <v>288</v>
      </c>
      <c r="H173" s="47" t="s">
        <v>2653</v>
      </c>
      <c r="I173" s="123" t="s">
        <v>2654</v>
      </c>
      <c r="J173" s="47" t="s">
        <v>2655</v>
      </c>
      <c r="K173" s="51">
        <v>2026</v>
      </c>
      <c r="L173" s="47" t="s">
        <v>25</v>
      </c>
      <c r="M173" s="47" t="s">
        <v>2656</v>
      </c>
      <c r="N173" s="47" t="s">
        <v>2657</v>
      </c>
      <c r="O173" s="47" t="s">
        <v>2658</v>
      </c>
      <c r="P173" s="47" t="s">
        <v>2659</v>
      </c>
      <c r="Q173" s="81">
        <f t="shared" ref="Q173" si="174">ROUND(W173*(100%-Discount),1)</f>
        <v>39.6</v>
      </c>
      <c r="R173" s="1"/>
      <c r="S173" s="74" t="str">
        <f t="shared" si="138"/>
        <v/>
      </c>
      <c r="T173" s="52" t="str">
        <f t="shared" si="139"/>
        <v>Image</v>
      </c>
      <c r="U173" s="103">
        <v>9785042457630</v>
      </c>
      <c r="V173" s="112" t="s">
        <v>2660</v>
      </c>
      <c r="W173" s="105" cm="1">
        <f t="array" ref="W173">[1]!SENTRUM_USD_PRICE_RUS_2024(AL173,2.95)</f>
        <v>39.6</v>
      </c>
      <c r="X173" s="103">
        <v>320</v>
      </c>
      <c r="Y173" s="106" t="s">
        <v>1431</v>
      </c>
      <c r="Z173" s="77" t="s">
        <v>44</v>
      </c>
      <c r="AA173" s="104" t="s">
        <v>1432</v>
      </c>
      <c r="AB173" s="104" t="s">
        <v>1433</v>
      </c>
      <c r="AC173" s="104" t="s">
        <v>1434</v>
      </c>
      <c r="AD173" s="104" t="s">
        <v>37</v>
      </c>
      <c r="AE173" s="104" t="s">
        <v>37</v>
      </c>
      <c r="AF173" s="104"/>
      <c r="AG173" s="104"/>
      <c r="AH173" t="s">
        <v>939</v>
      </c>
      <c r="AI173" t="s">
        <v>174</v>
      </c>
      <c r="AJ173" t="s">
        <v>1435</v>
      </c>
      <c r="AK173" s="121">
        <v>374.4</v>
      </c>
      <c r="AL173" s="118" cm="1">
        <f t="array" ref="AL173">[1]!SENTRUM_USD_CIF_NETTO_RUS(X173/1000,AK173*1.15,85,18)</f>
        <v>13.25</v>
      </c>
      <c r="AM173" s="121">
        <f t="shared" si="141"/>
        <v>2.9886792452830191</v>
      </c>
      <c r="AN173" s="127"/>
    </row>
    <row r="174" spans="1:40" customFormat="1">
      <c r="A174" s="45">
        <v>164</v>
      </c>
      <c r="B174" s="83"/>
      <c r="C174" s="46">
        <f t="shared" si="136"/>
        <v>9785605585954</v>
      </c>
      <c r="D174" s="47" t="s">
        <v>30</v>
      </c>
      <c r="E174" s="48" t="s">
        <v>52</v>
      </c>
      <c r="F174" s="49" t="s">
        <v>6</v>
      </c>
      <c r="G174" s="50">
        <v>544</v>
      </c>
      <c r="H174" s="47" t="s">
        <v>2661</v>
      </c>
      <c r="I174" s="123" t="s">
        <v>2662</v>
      </c>
      <c r="J174" s="47" t="s">
        <v>2663</v>
      </c>
      <c r="K174" s="51">
        <v>2026</v>
      </c>
      <c r="L174" s="47" t="s">
        <v>248</v>
      </c>
      <c r="M174" s="47" t="s">
        <v>2664</v>
      </c>
      <c r="N174" s="47" t="s">
        <v>2665</v>
      </c>
      <c r="O174" s="47" t="s">
        <v>2666</v>
      </c>
      <c r="P174" s="47" t="s">
        <v>2667</v>
      </c>
      <c r="Q174" s="81">
        <f t="shared" ref="Q174" si="175">ROUND(W174*(100%-Discount),1)</f>
        <v>88.5</v>
      </c>
      <c r="R174" s="1"/>
      <c r="S174" s="74" t="str">
        <f t="shared" si="138"/>
        <v/>
      </c>
      <c r="T174" s="52" t="str">
        <f t="shared" si="139"/>
        <v>Image</v>
      </c>
      <c r="U174" s="103">
        <v>9785605585954</v>
      </c>
      <c r="V174" s="112" t="s">
        <v>2668</v>
      </c>
      <c r="W174" s="128" cm="1">
        <f t="array" ref="W174">[1]!SENTRUM_USD_PRICE_RUS_2024(AL174,2.5)</f>
        <v>88.5</v>
      </c>
      <c r="X174" s="103">
        <v>670</v>
      </c>
      <c r="Y174" s="106" t="s">
        <v>1431</v>
      </c>
      <c r="Z174" s="77" t="s">
        <v>44</v>
      </c>
      <c r="AA174" s="104" t="s">
        <v>1432</v>
      </c>
      <c r="AB174" s="104" t="s">
        <v>1433</v>
      </c>
      <c r="AC174" s="104" t="s">
        <v>1434</v>
      </c>
      <c r="AD174" s="104" t="s">
        <v>37</v>
      </c>
      <c r="AE174" s="104" t="s">
        <v>37</v>
      </c>
      <c r="AF174" s="104"/>
      <c r="AG174" s="104"/>
      <c r="AH174" t="s">
        <v>939</v>
      </c>
      <c r="AI174" t="s">
        <v>174</v>
      </c>
      <c r="AJ174" t="s">
        <v>1435</v>
      </c>
      <c r="AK174" s="124">
        <v>1210</v>
      </c>
      <c r="AL174" s="118" cm="1">
        <f t="array" ref="AL174">[1]!SENTRUM_USD_CIF_NETTO_RUS(X174/1000,AK174*1.15,85,18)</f>
        <v>35.200000000000003</v>
      </c>
      <c r="AM174" s="129">
        <f t="shared" si="141"/>
        <v>2.5142045454545454</v>
      </c>
      <c r="AN174" s="127">
        <v>2.5146922363130222</v>
      </c>
    </row>
    <row r="175" spans="1:40" customFormat="1">
      <c r="A175" s="45">
        <v>165</v>
      </c>
      <c r="B175" s="83"/>
      <c r="C175" s="46">
        <f t="shared" si="136"/>
        <v>9785171806774</v>
      </c>
      <c r="D175" s="47" t="s">
        <v>1577</v>
      </c>
      <c r="E175" s="48" t="s">
        <v>52</v>
      </c>
      <c r="F175" s="49" t="s">
        <v>6</v>
      </c>
      <c r="G175" s="50">
        <v>352</v>
      </c>
      <c r="H175" s="47" t="s">
        <v>2669</v>
      </c>
      <c r="I175" s="123" t="s">
        <v>2670</v>
      </c>
      <c r="J175" s="47" t="s">
        <v>2671</v>
      </c>
      <c r="K175" s="51">
        <v>2026</v>
      </c>
      <c r="L175" s="47" t="s">
        <v>24</v>
      </c>
      <c r="M175" s="47" t="s">
        <v>2672</v>
      </c>
      <c r="N175" s="47" t="s">
        <v>2673</v>
      </c>
      <c r="O175" s="47" t="s">
        <v>2674</v>
      </c>
      <c r="P175" s="47" t="s">
        <v>2675</v>
      </c>
      <c r="Q175" s="81">
        <f t="shared" ref="Q175" si="176">ROUND(W175*(100%-Discount),1)</f>
        <v>52.7</v>
      </c>
      <c r="R175" s="1"/>
      <c r="S175" s="74" t="str">
        <f t="shared" si="138"/>
        <v/>
      </c>
      <c r="T175" s="52" t="str">
        <f t="shared" si="139"/>
        <v>Image</v>
      </c>
      <c r="U175" s="103">
        <v>9785171806774</v>
      </c>
      <c r="V175" s="112" t="s">
        <v>2676</v>
      </c>
      <c r="W175" s="105" cm="1">
        <f t="array" ref="W175">[1]!SENTRUM_USD_PRICE_RUS_2024(AL175,2.95)</f>
        <v>52.7</v>
      </c>
      <c r="X175" s="103">
        <v>399</v>
      </c>
      <c r="Y175" s="106" t="s">
        <v>1431</v>
      </c>
      <c r="Z175" s="77" t="s">
        <v>44</v>
      </c>
      <c r="AA175" s="104" t="s">
        <v>1432</v>
      </c>
      <c r="AB175" s="104" t="s">
        <v>1433</v>
      </c>
      <c r="AC175" s="104" t="s">
        <v>1434</v>
      </c>
      <c r="AD175" s="104" t="s">
        <v>37</v>
      </c>
      <c r="AE175" s="104" t="s">
        <v>37</v>
      </c>
      <c r="AF175" s="104"/>
      <c r="AG175" s="104"/>
      <c r="AH175" t="s">
        <v>939</v>
      </c>
      <c r="AI175" t="s">
        <v>174</v>
      </c>
      <c r="AJ175" t="s">
        <v>1435</v>
      </c>
      <c r="AK175" s="121">
        <v>533.76</v>
      </c>
      <c r="AL175" s="118" cm="1">
        <f t="array" ref="AL175">[1]!SENTRUM_USD_CIF_NETTO_RUS(X175/1000,AK175*1.15,85,18)</f>
        <v>17.7</v>
      </c>
      <c r="AM175" s="121">
        <f t="shared" si="141"/>
        <v>2.977401129943503</v>
      </c>
      <c r="AN175" s="127"/>
    </row>
    <row r="176" spans="1:40" customFormat="1">
      <c r="A176" s="45">
        <v>166</v>
      </c>
      <c r="B176" s="83" t="s">
        <v>2712</v>
      </c>
      <c r="C176" s="46">
        <f t="shared" si="136"/>
        <v>9785171821906</v>
      </c>
      <c r="D176" s="47" t="s">
        <v>30</v>
      </c>
      <c r="E176" s="48" t="s">
        <v>52</v>
      </c>
      <c r="F176" s="49" t="s">
        <v>6</v>
      </c>
      <c r="G176" s="50">
        <v>544</v>
      </c>
      <c r="H176" s="47" t="s">
        <v>2677</v>
      </c>
      <c r="I176" s="123" t="s">
        <v>2678</v>
      </c>
      <c r="J176" s="47" t="s">
        <v>2679</v>
      </c>
      <c r="K176" s="51">
        <v>2026</v>
      </c>
      <c r="L176" s="47" t="s">
        <v>24</v>
      </c>
      <c r="M176" s="47" t="s">
        <v>2680</v>
      </c>
      <c r="N176" s="47" t="s">
        <v>2681</v>
      </c>
      <c r="O176" s="47" t="s">
        <v>2682</v>
      </c>
      <c r="P176" s="47" t="s">
        <v>2683</v>
      </c>
      <c r="Q176" s="81">
        <f t="shared" ref="Q176" si="177">ROUND(W176*(100%-Discount),1)</f>
        <v>65.3</v>
      </c>
      <c r="R176" s="1"/>
      <c r="S176" s="74" t="str">
        <f t="shared" si="138"/>
        <v/>
      </c>
      <c r="T176" s="52" t="str">
        <f t="shared" si="139"/>
        <v>Image</v>
      </c>
      <c r="U176" s="103">
        <v>9785171821906</v>
      </c>
      <c r="V176" s="112" t="s">
        <v>2684</v>
      </c>
      <c r="W176" s="105" cm="1">
        <f t="array" ref="W176">[1]!SENTRUM_USD_PRICE_RUS_2024(AL176,2.95)</f>
        <v>65.3</v>
      </c>
      <c r="X176" s="103">
        <v>513</v>
      </c>
      <c r="Y176" s="106" t="s">
        <v>1431</v>
      </c>
      <c r="Z176" s="77" t="s">
        <v>44</v>
      </c>
      <c r="AA176" s="104" t="s">
        <v>1432</v>
      </c>
      <c r="AB176" s="104" t="s">
        <v>1433</v>
      </c>
      <c r="AC176" s="104" t="s">
        <v>1434</v>
      </c>
      <c r="AD176" s="104" t="s">
        <v>37</v>
      </c>
      <c r="AE176" s="104" t="s">
        <v>37</v>
      </c>
      <c r="AF176" s="104"/>
      <c r="AG176" s="104"/>
      <c r="AH176" t="s">
        <v>939</v>
      </c>
      <c r="AI176" t="s">
        <v>174</v>
      </c>
      <c r="AJ176" t="s">
        <v>1435</v>
      </c>
      <c r="AK176" s="121">
        <v>641.28</v>
      </c>
      <c r="AL176" s="118" cm="1">
        <f t="array" ref="AL176">[1]!SENTRUM_USD_CIF_NETTO_RUS(X176/1000,AK176*1.15,85,18)</f>
        <v>21.97</v>
      </c>
      <c r="AM176" s="121">
        <f t="shared" si="141"/>
        <v>2.9722348657259898</v>
      </c>
      <c r="AN176" s="127"/>
    </row>
    <row r="177" spans="1:40" customFormat="1">
      <c r="A177" s="45">
        <v>167</v>
      </c>
      <c r="B177" s="83" t="s">
        <v>2712</v>
      </c>
      <c r="C177" s="46">
        <f t="shared" si="136"/>
        <v>9785171762841</v>
      </c>
      <c r="D177" s="47" t="s">
        <v>30</v>
      </c>
      <c r="E177" s="48" t="s">
        <v>52</v>
      </c>
      <c r="F177" s="49" t="s">
        <v>6</v>
      </c>
      <c r="G177" s="50">
        <v>224</v>
      </c>
      <c r="H177" s="47" t="s">
        <v>2685</v>
      </c>
      <c r="I177" s="123" t="s">
        <v>2686</v>
      </c>
      <c r="J177" s="47" t="s">
        <v>2687</v>
      </c>
      <c r="K177" s="51">
        <v>2026</v>
      </c>
      <c r="L177" s="47" t="s">
        <v>24</v>
      </c>
      <c r="M177" s="47" t="s">
        <v>2688</v>
      </c>
      <c r="N177" s="47" t="s">
        <v>2689</v>
      </c>
      <c r="O177" s="47" t="s">
        <v>2690</v>
      </c>
      <c r="P177" s="47" t="s">
        <v>2691</v>
      </c>
      <c r="Q177" s="81">
        <f t="shared" ref="Q177" si="178">ROUND(W177*(100%-Discount),1)</f>
        <v>39.799999999999997</v>
      </c>
      <c r="R177" s="1"/>
      <c r="S177" s="74" t="str">
        <f t="shared" si="138"/>
        <v/>
      </c>
      <c r="T177" s="52" t="str">
        <f t="shared" si="139"/>
        <v>Image</v>
      </c>
      <c r="U177" s="103">
        <v>9785171762841</v>
      </c>
      <c r="V177" s="112" t="s">
        <v>2692</v>
      </c>
      <c r="W177" s="105" cm="1">
        <f t="array" ref="W177">[1]!SENTRUM_USD_PRICE_RUS_2024(AL177,2.95)</f>
        <v>39.799999999999997</v>
      </c>
      <c r="X177" s="103">
        <v>261</v>
      </c>
      <c r="Y177" s="106" t="s">
        <v>1431</v>
      </c>
      <c r="Z177" s="77" t="s">
        <v>44</v>
      </c>
      <c r="AA177" s="104" t="s">
        <v>1432</v>
      </c>
      <c r="AB177" s="104" t="s">
        <v>1433</v>
      </c>
      <c r="AC177" s="104" t="s">
        <v>1434</v>
      </c>
      <c r="AD177" s="104" t="s">
        <v>37</v>
      </c>
      <c r="AE177" s="104" t="s">
        <v>37</v>
      </c>
      <c r="AF177" s="104"/>
      <c r="AG177" s="104"/>
      <c r="AH177" t="s">
        <v>939</v>
      </c>
      <c r="AI177" t="s">
        <v>174</v>
      </c>
      <c r="AJ177" t="s">
        <v>1435</v>
      </c>
      <c r="AK177" s="121">
        <v>449.28</v>
      </c>
      <c r="AL177" s="118" cm="1">
        <f t="array" ref="AL177">[1]!SENTRUM_USD_CIF_NETTO_RUS(X177/1000,AK177*1.15,85,18)</f>
        <v>13.33</v>
      </c>
      <c r="AM177" s="121">
        <f t="shared" si="141"/>
        <v>2.9857464366091522</v>
      </c>
      <c r="AN177" s="127"/>
    </row>
    <row r="178" spans="1:40" customFormat="1">
      <c r="A178" s="45">
        <v>168</v>
      </c>
      <c r="B178" s="83" t="s">
        <v>2712</v>
      </c>
      <c r="C178" s="46">
        <f t="shared" si="136"/>
        <v>9785042333606</v>
      </c>
      <c r="D178" s="47" t="s">
        <v>30</v>
      </c>
      <c r="E178" s="48" t="s">
        <v>52</v>
      </c>
      <c r="F178" s="49" t="s">
        <v>6</v>
      </c>
      <c r="G178" s="50">
        <v>608</v>
      </c>
      <c r="H178" s="47" t="s">
        <v>2693</v>
      </c>
      <c r="I178" s="123" t="s">
        <v>2694</v>
      </c>
      <c r="J178" s="47" t="s">
        <v>2695</v>
      </c>
      <c r="K178" s="51">
        <v>2026</v>
      </c>
      <c r="L178" s="47" t="s">
        <v>25</v>
      </c>
      <c r="M178" s="47" t="s">
        <v>2696</v>
      </c>
      <c r="N178" s="47" t="s">
        <v>2697</v>
      </c>
      <c r="O178" s="47" t="s">
        <v>2698</v>
      </c>
      <c r="P178" s="47" t="s">
        <v>2699</v>
      </c>
      <c r="Q178" s="81">
        <f t="shared" ref="Q178" si="179">ROUND(W178*(100%-Discount),1)</f>
        <v>63.2</v>
      </c>
      <c r="R178" s="1"/>
      <c r="S178" s="74" t="str">
        <f t="shared" si="138"/>
        <v/>
      </c>
      <c r="T178" s="52" t="str">
        <f t="shared" si="139"/>
        <v>Image</v>
      </c>
      <c r="U178" s="103">
        <v>9785042333606</v>
      </c>
      <c r="V178" s="112" t="s">
        <v>2700</v>
      </c>
      <c r="W178" s="105" cm="1">
        <f t="array" ref="W178">[1]!SENTRUM_USD_PRICE_RUS_2024(AL178,2.95)</f>
        <v>63.2</v>
      </c>
      <c r="X178" s="103">
        <v>575</v>
      </c>
      <c r="Y178" s="106" t="s">
        <v>1431</v>
      </c>
      <c r="Z178" s="77" t="s">
        <v>44</v>
      </c>
      <c r="AA178" s="104" t="s">
        <v>1432</v>
      </c>
      <c r="AB178" s="104" t="s">
        <v>1433</v>
      </c>
      <c r="AC178" s="104" t="s">
        <v>1434</v>
      </c>
      <c r="AD178" s="104" t="s">
        <v>37</v>
      </c>
      <c r="AE178" s="104" t="s">
        <v>37</v>
      </c>
      <c r="AF178" s="104"/>
      <c r="AG178" s="104"/>
      <c r="AH178" t="s">
        <v>939</v>
      </c>
      <c r="AI178" t="s">
        <v>174</v>
      </c>
      <c r="AJ178" t="s">
        <v>1435</v>
      </c>
      <c r="AK178" s="121">
        <v>526.5</v>
      </c>
      <c r="AL178" s="118" cm="1">
        <f t="array" ref="AL178">[1]!SENTRUM_USD_CIF_NETTO_RUS(X178/1000,AK178*1.15,85,18)</f>
        <v>21.26</v>
      </c>
      <c r="AM178" s="121">
        <f t="shared" si="141"/>
        <v>2.9727187206020695</v>
      </c>
      <c r="AN178" s="127"/>
    </row>
    <row r="179" spans="1:40" customFormat="1">
      <c r="A179" s="45">
        <v>169</v>
      </c>
      <c r="B179" s="83"/>
      <c r="C179" s="46">
        <f t="shared" si="136"/>
        <v>9785389287655</v>
      </c>
      <c r="D179" s="47" t="s">
        <v>30</v>
      </c>
      <c r="E179" s="48" t="s">
        <v>52</v>
      </c>
      <c r="F179" s="49" t="s">
        <v>6</v>
      </c>
      <c r="G179" s="50">
        <v>608</v>
      </c>
      <c r="H179" s="47" t="s">
        <v>2701</v>
      </c>
      <c r="I179" s="123" t="s">
        <v>2702</v>
      </c>
      <c r="J179" s="47" t="s">
        <v>2703</v>
      </c>
      <c r="K179" s="51">
        <v>2026</v>
      </c>
      <c r="L179" s="47" t="s">
        <v>216</v>
      </c>
      <c r="M179" s="47" t="s">
        <v>2704</v>
      </c>
      <c r="N179" s="47" t="s">
        <v>2705</v>
      </c>
      <c r="O179" s="47" t="s">
        <v>2706</v>
      </c>
      <c r="P179" s="47" t="s">
        <v>2707</v>
      </c>
      <c r="Q179" s="81">
        <f t="shared" ref="Q179" si="180">ROUND(W179*(100%-Discount),1)</f>
        <v>71.7</v>
      </c>
      <c r="R179" s="1"/>
      <c r="S179" s="74" t="str">
        <f t="shared" si="138"/>
        <v/>
      </c>
      <c r="T179" s="52" t="str">
        <f t="shared" si="139"/>
        <v>Image</v>
      </c>
      <c r="U179" s="103">
        <v>9785389287655</v>
      </c>
      <c r="V179" s="112" t="s">
        <v>2708</v>
      </c>
      <c r="W179" s="128" cm="1">
        <f t="array" ref="W179">[1]!SENTRUM_USD_PRICE_RUS_2024(AL179,2.5)</f>
        <v>71.7</v>
      </c>
      <c r="X179" s="103">
        <v>745</v>
      </c>
      <c r="Y179" s="106" t="s">
        <v>1431</v>
      </c>
      <c r="Z179" s="77" t="s">
        <v>44</v>
      </c>
      <c r="AA179" s="104" t="s">
        <v>1432</v>
      </c>
      <c r="AB179" s="104" t="s">
        <v>1433</v>
      </c>
      <c r="AC179" s="104" t="s">
        <v>1434</v>
      </c>
      <c r="AD179" s="104" t="s">
        <v>37</v>
      </c>
      <c r="AE179" s="104" t="s">
        <v>37</v>
      </c>
      <c r="AF179" s="104"/>
      <c r="AG179" s="104"/>
      <c r="AH179" t="s">
        <v>939</v>
      </c>
      <c r="AI179" t="s">
        <v>174</v>
      </c>
      <c r="AJ179" t="s">
        <v>1435</v>
      </c>
      <c r="AK179" s="121">
        <v>734.97</v>
      </c>
      <c r="AL179" s="118" cm="1">
        <f t="array" ref="AL179">[1]!SENTRUM_USD_CIF_NETTO_RUS(X179/1000,AK179*1.15,85,18)</f>
        <v>28.47</v>
      </c>
      <c r="AM179" s="129">
        <f t="shared" si="141"/>
        <v>2.5184404636459434</v>
      </c>
      <c r="AN179" s="127">
        <v>2.5208807896735008</v>
      </c>
    </row>
    <row r="180" spans="1:40" customFormat="1" hidden="1">
      <c r="A180" s="45"/>
      <c r="B180" s="83"/>
      <c r="C180" s="46"/>
      <c r="D180" s="47"/>
      <c r="E180" s="48"/>
      <c r="F180" s="49"/>
      <c r="G180" s="50"/>
      <c r="H180" s="47"/>
      <c r="I180" s="47"/>
      <c r="J180" s="47"/>
      <c r="K180" s="51"/>
      <c r="L180" s="47"/>
      <c r="M180" s="47"/>
      <c r="N180" s="47"/>
      <c r="O180" s="47"/>
      <c r="P180" s="47"/>
      <c r="Q180" s="81"/>
      <c r="R180" s="1"/>
      <c r="S180" s="74"/>
      <c r="T180" s="52"/>
      <c r="U180" s="103"/>
      <c r="V180" s="104"/>
      <c r="W180" s="105" cm="1">
        <f t="array" ref="W180">[1]!SENTRUM_USD_PRICE_RUS_2024(AL180,2.95)</f>
        <v>9.4</v>
      </c>
      <c r="X180" s="107"/>
      <c r="Y180" s="106"/>
      <c r="Z180" s="77"/>
      <c r="AA180" s="104"/>
      <c r="AB180" s="104"/>
      <c r="AC180" s="104"/>
      <c r="AD180" s="104"/>
      <c r="AE180" s="104"/>
      <c r="AF180" s="104"/>
      <c r="AG180" s="104"/>
      <c r="AK180" s="121"/>
      <c r="AL180" s="118"/>
      <c r="AM180" s="121"/>
    </row>
    <row r="181" spans="1:40" customFormat="1" ht="54.45" hidden="1" customHeight="1">
      <c r="A181" s="30" t="s">
        <v>5</v>
      </c>
      <c r="B181" s="31"/>
      <c r="C181" s="30" t="s">
        <v>12</v>
      </c>
      <c r="D181" s="30" t="s">
        <v>36</v>
      </c>
      <c r="E181" s="30" t="s">
        <v>0</v>
      </c>
      <c r="F181" s="30" t="s">
        <v>23</v>
      </c>
      <c r="G181" s="32" t="s">
        <v>18</v>
      </c>
      <c r="H181" s="30" t="s">
        <v>20</v>
      </c>
      <c r="I181" s="30" t="s">
        <v>21</v>
      </c>
      <c r="J181" s="30" t="s">
        <v>22</v>
      </c>
      <c r="K181" s="30" t="s">
        <v>3</v>
      </c>
      <c r="L181" s="32" t="s">
        <v>1</v>
      </c>
      <c r="M181" s="32" t="s">
        <v>15</v>
      </c>
      <c r="N181" s="30" t="s">
        <v>17</v>
      </c>
      <c r="O181" s="30" t="s">
        <v>2</v>
      </c>
      <c r="P181" s="30" t="s">
        <v>4</v>
      </c>
      <c r="Q181" s="33" t="str">
        <f>IF(Discount=0,"Net Price","Price after "&amp;TEXT(Discount,"0%")&amp;" Discount")</f>
        <v>Net Price</v>
      </c>
      <c r="R181" s="34" t="s">
        <v>48</v>
      </c>
      <c r="S181" s="72" t="s">
        <v>7</v>
      </c>
      <c r="T181" s="30" t="s">
        <v>16</v>
      </c>
      <c r="U181" s="30" t="s">
        <v>12</v>
      </c>
      <c r="V181" s="30" t="s">
        <v>19</v>
      </c>
      <c r="W181" s="30" t="e" cm="1">
        <f t="array" ref="W181">[1]!SENTRUM_USD_PRICE_RUS_2024(AL181,2.95)</f>
        <v>#VALUE!</v>
      </c>
      <c r="X181" s="35" t="s">
        <v>38</v>
      </c>
      <c r="Y181" s="30" t="s">
        <v>26</v>
      </c>
      <c r="Z181" s="35" t="s">
        <v>45</v>
      </c>
      <c r="AA181" s="35" t="s">
        <v>27</v>
      </c>
      <c r="AB181" s="35" t="s">
        <v>40</v>
      </c>
      <c r="AC181" s="35" t="s">
        <v>41</v>
      </c>
      <c r="AD181" s="35" t="s">
        <v>39</v>
      </c>
      <c r="AE181" s="35" t="s">
        <v>42</v>
      </c>
      <c r="AF181" s="35" t="s">
        <v>46</v>
      </c>
      <c r="AG181" s="35" t="s">
        <v>47</v>
      </c>
      <c r="AK181" s="35" t="s">
        <v>2710</v>
      </c>
      <c r="AL181" s="35" t="s">
        <v>2711</v>
      </c>
      <c r="AM181" s="35" t="s">
        <v>2713</v>
      </c>
    </row>
    <row r="182" spans="1:40" customFormat="1" ht="18" hidden="1">
      <c r="A182" s="36" t="s">
        <v>11</v>
      </c>
      <c r="B182" s="37"/>
      <c r="C182" s="38"/>
      <c r="D182" s="36"/>
      <c r="E182" s="36"/>
      <c r="F182" s="39"/>
      <c r="G182" s="40"/>
      <c r="H182" s="36"/>
      <c r="I182" s="36"/>
      <c r="J182" s="36"/>
      <c r="K182" s="36"/>
      <c r="L182" s="36"/>
      <c r="M182" s="41"/>
      <c r="N182" s="36"/>
      <c r="O182" s="36" t="s">
        <v>11</v>
      </c>
      <c r="P182" s="36"/>
      <c r="Q182" s="42"/>
      <c r="R182" s="43">
        <f>SUM(R183:R245)</f>
        <v>0</v>
      </c>
      <c r="S182" s="73">
        <f>SUM(S183:S245)</f>
        <v>0</v>
      </c>
      <c r="T182" s="36"/>
      <c r="U182" s="90"/>
      <c r="V182" s="90"/>
      <c r="W182" s="105" cm="1">
        <f t="array" ref="W182">[1]!SENTRUM_USD_PRICE_RUS_2024(AL182,2.95)</f>
        <v>9.4</v>
      </c>
      <c r="X182" s="44"/>
      <c r="Y182" s="44"/>
      <c r="Z182" s="77"/>
      <c r="AA182" s="44"/>
      <c r="AB182" s="88"/>
      <c r="AC182" s="44"/>
      <c r="AD182" s="44"/>
      <c r="AE182" s="44"/>
      <c r="AF182" s="44"/>
      <c r="AG182" s="44"/>
      <c r="AK182" s="121"/>
      <c r="AL182" s="118"/>
      <c r="AM182" s="121"/>
    </row>
    <row r="183" spans="1:40" customFormat="1">
      <c r="A183" s="45">
        <v>1</v>
      </c>
      <c r="B183" s="83"/>
      <c r="C183" s="46">
        <f t="shared" ref="C183:C245" si="181">HYPERLINK("https://sentrumbookstore.com/catalog/books/"&amp;U183&amp;"/",U183)</f>
        <v>9785171741174</v>
      </c>
      <c r="D183" s="47" t="s">
        <v>30</v>
      </c>
      <c r="E183" s="48" t="s">
        <v>31</v>
      </c>
      <c r="F183" s="49" t="s">
        <v>28</v>
      </c>
      <c r="G183" s="50">
        <v>320</v>
      </c>
      <c r="H183" s="47" t="s">
        <v>931</v>
      </c>
      <c r="I183" s="123" t="s">
        <v>932</v>
      </c>
      <c r="J183" s="47" t="s">
        <v>933</v>
      </c>
      <c r="K183" s="51">
        <v>2026</v>
      </c>
      <c r="L183" s="47" t="s">
        <v>24</v>
      </c>
      <c r="M183" s="47" t="s">
        <v>934</v>
      </c>
      <c r="N183" s="47" t="s">
        <v>935</v>
      </c>
      <c r="O183" s="47" t="s">
        <v>936</v>
      </c>
      <c r="P183" s="47" t="s">
        <v>937</v>
      </c>
      <c r="Q183" s="81">
        <f t="shared" ref="Q183" si="182">ROUND(W183*(100%-Discount),1)</f>
        <v>48.9</v>
      </c>
      <c r="R183" s="1"/>
      <c r="S183" s="74" t="str">
        <f t="shared" ref="S183:S245" si="183">IF(R183="","",R183*Q183)</f>
        <v/>
      </c>
      <c r="T183" s="52" t="str">
        <f t="shared" ref="T183:T245" si="184">HYPERLINK(V183,"Image")</f>
        <v>Image</v>
      </c>
      <c r="U183" s="103">
        <v>9785171741174</v>
      </c>
      <c r="V183" s="112" t="s">
        <v>938</v>
      </c>
      <c r="W183" s="105" cm="1">
        <f t="array" ref="W183">[1]!SENTRUM_USD_PRICE_RUS_2024(AL183,2.95)</f>
        <v>48.9</v>
      </c>
      <c r="X183" s="103">
        <v>350</v>
      </c>
      <c r="Y183" s="106" t="s">
        <v>1431</v>
      </c>
      <c r="Z183" s="77" t="s">
        <v>44</v>
      </c>
      <c r="AA183" s="104" t="s">
        <v>1432</v>
      </c>
      <c r="AB183" s="104" t="s">
        <v>1433</v>
      </c>
      <c r="AC183" s="104" t="s">
        <v>1434</v>
      </c>
      <c r="AD183" s="104" t="s">
        <v>37</v>
      </c>
      <c r="AE183" s="104" t="s">
        <v>37</v>
      </c>
      <c r="AF183" s="104"/>
      <c r="AG183" s="104"/>
      <c r="AH183" t="s">
        <v>939</v>
      </c>
      <c r="AI183" t="s">
        <v>174</v>
      </c>
      <c r="AJ183" t="s">
        <v>1435</v>
      </c>
      <c r="AK183" s="121">
        <v>518.4</v>
      </c>
      <c r="AL183" s="118" cm="1">
        <f t="array" ref="AL183">[1]!SENTRUM_USD_CIF_NETTO_RUS(X183/1000,AK183*1.15,85,18)</f>
        <v>16.399999999999999</v>
      </c>
      <c r="AM183" s="121">
        <f t="shared" ref="AM183:AM245" si="185">W183/AL183</f>
        <v>2.9817073170731709</v>
      </c>
      <c r="AN183" s="127"/>
    </row>
    <row r="184" spans="1:40" customFormat="1">
      <c r="A184" s="45">
        <v>2</v>
      </c>
      <c r="B184" s="83"/>
      <c r="C184" s="46">
        <f t="shared" si="181"/>
        <v>9785002693757</v>
      </c>
      <c r="D184" s="47" t="s">
        <v>30</v>
      </c>
      <c r="E184" s="48" t="s">
        <v>31</v>
      </c>
      <c r="F184" s="49" t="s">
        <v>28</v>
      </c>
      <c r="G184" s="50">
        <v>286</v>
      </c>
      <c r="H184" s="47" t="s">
        <v>940</v>
      </c>
      <c r="I184" s="123" t="s">
        <v>941</v>
      </c>
      <c r="J184" s="47" t="s">
        <v>942</v>
      </c>
      <c r="K184" s="51">
        <v>2026</v>
      </c>
      <c r="L184" s="47" t="s">
        <v>943</v>
      </c>
      <c r="M184" s="47" t="s">
        <v>944</v>
      </c>
      <c r="N184" s="47" t="s">
        <v>945</v>
      </c>
      <c r="O184" s="47" t="s">
        <v>946</v>
      </c>
      <c r="P184" s="47" t="s">
        <v>947</v>
      </c>
      <c r="Q184" s="81">
        <f t="shared" ref="Q184" si="186">ROUND(W184*(100%-Discount),1)</f>
        <v>59</v>
      </c>
      <c r="R184" s="1"/>
      <c r="S184" s="74" t="str">
        <f t="shared" si="183"/>
        <v/>
      </c>
      <c r="T184" s="52" t="str">
        <f t="shared" si="184"/>
        <v>Image</v>
      </c>
      <c r="U184" s="103">
        <v>9785002693757</v>
      </c>
      <c r="V184" s="112" t="s">
        <v>948</v>
      </c>
      <c r="W184" s="105" cm="1">
        <f t="array" ref="W184">[1]!SENTRUM_USD_PRICE_RUS_2024(AL184,2.95)</f>
        <v>59</v>
      </c>
      <c r="X184" s="103">
        <v>350</v>
      </c>
      <c r="Y184" s="106" t="s">
        <v>1431</v>
      </c>
      <c r="Z184" s="77" t="s">
        <v>44</v>
      </c>
      <c r="AA184" s="104" t="s">
        <v>1432</v>
      </c>
      <c r="AB184" s="104" t="s">
        <v>1433</v>
      </c>
      <c r="AC184" s="104" t="s">
        <v>1434</v>
      </c>
      <c r="AD184" s="104" t="s">
        <v>37</v>
      </c>
      <c r="AE184" s="104" t="s">
        <v>37</v>
      </c>
      <c r="AF184" s="104"/>
      <c r="AG184" s="104"/>
      <c r="AH184" t="s">
        <v>939</v>
      </c>
      <c r="AI184" t="s">
        <v>174</v>
      </c>
      <c r="AJ184" t="s">
        <v>1435</v>
      </c>
      <c r="AK184" s="121">
        <v>714.56</v>
      </c>
      <c r="AL184" s="118" cm="1">
        <f t="array" ref="AL184">[1]!SENTRUM_USD_CIF_NETTO_RUS(X184/1000,AK184*1.15,85,18)</f>
        <v>19.829999999999998</v>
      </c>
      <c r="AM184" s="121">
        <f t="shared" si="185"/>
        <v>2.9752899646999498</v>
      </c>
      <c r="AN184" s="127"/>
    </row>
    <row r="185" spans="1:40" customFormat="1">
      <c r="A185" s="45">
        <v>3</v>
      </c>
      <c r="B185" s="83"/>
      <c r="C185" s="46">
        <f t="shared" si="181"/>
        <v>9785171868734</v>
      </c>
      <c r="D185" s="47" t="s">
        <v>30</v>
      </c>
      <c r="E185" s="48" t="s">
        <v>31</v>
      </c>
      <c r="F185" s="49" t="s">
        <v>28</v>
      </c>
      <c r="G185" s="50">
        <v>256</v>
      </c>
      <c r="H185" s="47" t="s">
        <v>949</v>
      </c>
      <c r="I185" s="123" t="s">
        <v>950</v>
      </c>
      <c r="J185" s="47" t="s">
        <v>951</v>
      </c>
      <c r="K185" s="51">
        <v>2026</v>
      </c>
      <c r="L185" s="47" t="s">
        <v>24</v>
      </c>
      <c r="M185" s="47" t="s">
        <v>952</v>
      </c>
      <c r="N185" s="47" t="s">
        <v>953</v>
      </c>
      <c r="O185" s="47" t="s">
        <v>954</v>
      </c>
      <c r="P185" s="47" t="s">
        <v>955</v>
      </c>
      <c r="Q185" s="81">
        <f t="shared" ref="Q185" si="187">ROUND(W185*(100%-Discount),1)</f>
        <v>47.8</v>
      </c>
      <c r="R185" s="1"/>
      <c r="S185" s="74" t="str">
        <f t="shared" si="183"/>
        <v/>
      </c>
      <c r="T185" s="52" t="str">
        <f t="shared" si="184"/>
        <v>Image</v>
      </c>
      <c r="U185" s="103">
        <v>9785171868734</v>
      </c>
      <c r="V185" s="112" t="s">
        <v>956</v>
      </c>
      <c r="W185" s="105" cm="1">
        <f t="array" ref="W185">[1]!SENTRUM_USD_PRICE_RUS_2024(AL185,2.95)</f>
        <v>47.8</v>
      </c>
      <c r="X185" s="103">
        <v>413</v>
      </c>
      <c r="Y185" s="106" t="s">
        <v>1431</v>
      </c>
      <c r="Z185" s="77" t="s">
        <v>44</v>
      </c>
      <c r="AA185" s="104" t="s">
        <v>1432</v>
      </c>
      <c r="AB185" s="104" t="s">
        <v>1433</v>
      </c>
      <c r="AC185" s="104" t="s">
        <v>1434</v>
      </c>
      <c r="AD185" s="104" t="s">
        <v>37</v>
      </c>
      <c r="AE185" s="104" t="s">
        <v>37</v>
      </c>
      <c r="AF185" s="104"/>
      <c r="AG185" s="104"/>
      <c r="AH185" t="s">
        <v>939</v>
      </c>
      <c r="AI185" t="s">
        <v>174</v>
      </c>
      <c r="AJ185" t="s">
        <v>1435</v>
      </c>
      <c r="AK185" s="121">
        <v>422.4</v>
      </c>
      <c r="AL185" s="118" cm="1">
        <f t="array" ref="AL185">[1]!SENTRUM_USD_CIF_NETTO_RUS(X185/1000,AK185*1.15,85,18)</f>
        <v>16.04</v>
      </c>
      <c r="AM185" s="121">
        <f t="shared" si="185"/>
        <v>2.9800498753117206</v>
      </c>
      <c r="AN185" s="127"/>
    </row>
    <row r="186" spans="1:40" customFormat="1">
      <c r="A186" s="45">
        <v>4</v>
      </c>
      <c r="B186" s="83"/>
      <c r="C186" s="46">
        <f t="shared" si="181"/>
        <v>9785002695546</v>
      </c>
      <c r="D186" s="47" t="s">
        <v>30</v>
      </c>
      <c r="E186" s="48" t="s">
        <v>31</v>
      </c>
      <c r="F186" s="49" t="s">
        <v>28</v>
      </c>
      <c r="G186" s="50">
        <v>230</v>
      </c>
      <c r="H186" s="47" t="s">
        <v>957</v>
      </c>
      <c r="I186" s="123" t="s">
        <v>958</v>
      </c>
      <c r="J186" s="47" t="s">
        <v>959</v>
      </c>
      <c r="K186" s="51">
        <v>2026</v>
      </c>
      <c r="L186" s="47" t="s">
        <v>943</v>
      </c>
      <c r="M186" s="47" t="s">
        <v>960</v>
      </c>
      <c r="N186" s="47" t="s">
        <v>961</v>
      </c>
      <c r="O186" s="47" t="s">
        <v>962</v>
      </c>
      <c r="P186" s="47" t="s">
        <v>963</v>
      </c>
      <c r="Q186" s="81">
        <f t="shared" ref="Q186" si="188">ROUND(W186*(100%-Discount),1)</f>
        <v>64.400000000000006</v>
      </c>
      <c r="R186" s="1"/>
      <c r="S186" s="74" t="str">
        <f t="shared" si="183"/>
        <v/>
      </c>
      <c r="T186" s="52" t="str">
        <f t="shared" si="184"/>
        <v>Image</v>
      </c>
      <c r="U186" s="103">
        <v>9785002695546</v>
      </c>
      <c r="V186" s="112" t="s">
        <v>964</v>
      </c>
      <c r="W186" s="105" cm="1">
        <f t="array" ref="W186">[1]!SENTRUM_USD_PRICE_RUS_2024(AL186,2.95)</f>
        <v>64.400000000000006</v>
      </c>
      <c r="X186" s="103">
        <v>409</v>
      </c>
      <c r="Y186" s="106" t="s">
        <v>1431</v>
      </c>
      <c r="Z186" s="77" t="s">
        <v>44</v>
      </c>
      <c r="AA186" s="104" t="s">
        <v>1432</v>
      </c>
      <c r="AB186" s="104" t="s">
        <v>1433</v>
      </c>
      <c r="AC186" s="104" t="s">
        <v>1434</v>
      </c>
      <c r="AD186" s="104" t="s">
        <v>37</v>
      </c>
      <c r="AE186" s="104" t="s">
        <v>37</v>
      </c>
      <c r="AF186" s="104"/>
      <c r="AG186" s="104"/>
      <c r="AH186" t="s">
        <v>939</v>
      </c>
      <c r="AI186" t="s">
        <v>174</v>
      </c>
      <c r="AJ186" t="s">
        <v>1435</v>
      </c>
      <c r="AK186" s="121">
        <v>748.88</v>
      </c>
      <c r="AL186" s="118" cm="1">
        <f t="array" ref="AL186">[1]!SENTRUM_USD_CIF_NETTO_RUS(X186/1000,AK186*1.15,85,18)</f>
        <v>21.67</v>
      </c>
      <c r="AM186" s="121">
        <f t="shared" si="185"/>
        <v>2.9718504845408398</v>
      </c>
      <c r="AN186" s="127"/>
    </row>
    <row r="187" spans="1:40" customFormat="1">
      <c r="A187" s="45">
        <v>5</v>
      </c>
      <c r="B187" s="83"/>
      <c r="C187" s="46">
        <f t="shared" si="181"/>
        <v>9785171869434</v>
      </c>
      <c r="D187" s="47" t="s">
        <v>30</v>
      </c>
      <c r="E187" s="48" t="s">
        <v>31</v>
      </c>
      <c r="F187" s="49" t="s">
        <v>28</v>
      </c>
      <c r="G187" s="50">
        <v>144</v>
      </c>
      <c r="H187" s="47" t="s">
        <v>965</v>
      </c>
      <c r="I187" s="123" t="s">
        <v>966</v>
      </c>
      <c r="J187" s="47" t="s">
        <v>967</v>
      </c>
      <c r="K187" s="51">
        <v>2026</v>
      </c>
      <c r="L187" s="47" t="s">
        <v>24</v>
      </c>
      <c r="M187" s="47" t="s">
        <v>968</v>
      </c>
      <c r="N187" s="47" t="s">
        <v>969</v>
      </c>
      <c r="O187" s="47" t="s">
        <v>970</v>
      </c>
      <c r="P187" s="47" t="s">
        <v>971</v>
      </c>
      <c r="Q187" s="81">
        <f t="shared" ref="Q187" si="189">ROUND(W187*(100%-Discount),1)</f>
        <v>71.5</v>
      </c>
      <c r="R187" s="1"/>
      <c r="S187" s="74" t="str">
        <f t="shared" si="183"/>
        <v/>
      </c>
      <c r="T187" s="52" t="str">
        <f t="shared" si="184"/>
        <v>Image</v>
      </c>
      <c r="U187" s="103">
        <v>9785171869434</v>
      </c>
      <c r="V187" s="112" t="s">
        <v>972</v>
      </c>
      <c r="W187" s="128" cm="1">
        <f t="array" ref="W187">[1]!SENTRUM_USD_PRICE_RUS_2024(AL187,2.5)</f>
        <v>71.5</v>
      </c>
      <c r="X187" s="103">
        <v>820</v>
      </c>
      <c r="Y187" s="106" t="s">
        <v>1431</v>
      </c>
      <c r="Z187" s="77" t="s">
        <v>44</v>
      </c>
      <c r="AA187" s="104" t="s">
        <v>1432</v>
      </c>
      <c r="AB187" s="104" t="s">
        <v>1433</v>
      </c>
      <c r="AC187" s="104" t="s">
        <v>1434</v>
      </c>
      <c r="AD187" s="104" t="s">
        <v>37</v>
      </c>
      <c r="AE187" s="104" t="s">
        <v>37</v>
      </c>
      <c r="AF187" s="104"/>
      <c r="AG187" s="104"/>
      <c r="AH187" t="s">
        <v>939</v>
      </c>
      <c r="AI187" t="s">
        <v>174</v>
      </c>
      <c r="AJ187" t="s">
        <v>1435</v>
      </c>
      <c r="AK187" s="121">
        <v>641.28</v>
      </c>
      <c r="AL187" s="118" cm="1">
        <f t="array" ref="AL187">[1]!SENTRUM_USD_CIF_NETTO_RUS(X187/1000,AK187*1.15,85,18)</f>
        <v>28.41</v>
      </c>
      <c r="AM187" s="129">
        <f t="shared" si="185"/>
        <v>2.5167194649771205</v>
      </c>
      <c r="AN187" s="127">
        <v>2.5199240986717268</v>
      </c>
    </row>
    <row r="188" spans="1:40" customFormat="1">
      <c r="A188" s="45">
        <v>6</v>
      </c>
      <c r="B188" s="83"/>
      <c r="C188" s="46">
        <f t="shared" si="181"/>
        <v>9785002695249</v>
      </c>
      <c r="D188" s="47" t="s">
        <v>30</v>
      </c>
      <c r="E188" s="48" t="s">
        <v>31</v>
      </c>
      <c r="F188" s="49" t="s">
        <v>28</v>
      </c>
      <c r="G188" s="50">
        <v>416</v>
      </c>
      <c r="H188" s="47" t="s">
        <v>973</v>
      </c>
      <c r="I188" s="123" t="s">
        <v>974</v>
      </c>
      <c r="J188" s="47" t="s">
        <v>975</v>
      </c>
      <c r="K188" s="51">
        <v>2026</v>
      </c>
      <c r="L188" s="47" t="s">
        <v>943</v>
      </c>
      <c r="M188" s="47" t="s">
        <v>976</v>
      </c>
      <c r="N188" s="47" t="s">
        <v>977</v>
      </c>
      <c r="O188" s="47" t="s">
        <v>978</v>
      </c>
      <c r="P188" s="47" t="s">
        <v>979</v>
      </c>
      <c r="Q188" s="81">
        <f t="shared" ref="Q188" si="190">ROUND(W188*(100%-Discount),1)</f>
        <v>61</v>
      </c>
      <c r="R188" s="1"/>
      <c r="S188" s="74" t="str">
        <f t="shared" si="183"/>
        <v/>
      </c>
      <c r="T188" s="52" t="str">
        <f t="shared" si="184"/>
        <v>Image</v>
      </c>
      <c r="U188" s="103">
        <v>9785002695249</v>
      </c>
      <c r="V188" s="112" t="s">
        <v>980</v>
      </c>
      <c r="W188" s="105" cm="1">
        <f t="array" ref="W188">[1]!SENTRUM_USD_PRICE_RUS_2024(AL188,2.95)</f>
        <v>61</v>
      </c>
      <c r="X188" s="103">
        <v>230</v>
      </c>
      <c r="Y188" s="106" t="s">
        <v>1431</v>
      </c>
      <c r="Z188" s="77" t="s">
        <v>44</v>
      </c>
      <c r="AA188" s="104" t="s">
        <v>1432</v>
      </c>
      <c r="AB188" s="104" t="s">
        <v>1433</v>
      </c>
      <c r="AC188" s="104" t="s">
        <v>1434</v>
      </c>
      <c r="AD188" s="104" t="s">
        <v>37</v>
      </c>
      <c r="AE188" s="104" t="s">
        <v>37</v>
      </c>
      <c r="AF188" s="104"/>
      <c r="AG188" s="104"/>
      <c r="AH188" t="s">
        <v>939</v>
      </c>
      <c r="AI188" t="s">
        <v>174</v>
      </c>
      <c r="AJ188" t="s">
        <v>1435</v>
      </c>
      <c r="AK188" s="121">
        <v>898.48</v>
      </c>
      <c r="AL188" s="118" cm="1">
        <f t="array" ref="AL188">[1]!SENTRUM_USD_CIF_NETTO_RUS(X188/1000,AK188*1.15,85,18)</f>
        <v>20.52</v>
      </c>
      <c r="AM188" s="121">
        <f t="shared" si="185"/>
        <v>2.9727095516569202</v>
      </c>
      <c r="AN188" s="127"/>
    </row>
    <row r="189" spans="1:40" customFormat="1">
      <c r="A189" s="45">
        <v>7</v>
      </c>
      <c r="B189" s="83"/>
      <c r="C189" s="46">
        <f t="shared" si="181"/>
        <v>9785002694693</v>
      </c>
      <c r="D189" s="47" t="s">
        <v>30</v>
      </c>
      <c r="E189" s="48" t="s">
        <v>31</v>
      </c>
      <c r="F189" s="49" t="s">
        <v>28</v>
      </c>
      <c r="G189" s="50">
        <v>288</v>
      </c>
      <c r="H189" s="47" t="s">
        <v>981</v>
      </c>
      <c r="I189" s="123" t="s">
        <v>982</v>
      </c>
      <c r="J189" s="47" t="s">
        <v>983</v>
      </c>
      <c r="K189" s="51">
        <v>2026</v>
      </c>
      <c r="L189" s="47" t="s">
        <v>943</v>
      </c>
      <c r="M189" s="47" t="s">
        <v>960</v>
      </c>
      <c r="N189" s="47" t="s">
        <v>984</v>
      </c>
      <c r="O189" s="47" t="s">
        <v>985</v>
      </c>
      <c r="P189" s="47" t="s">
        <v>986</v>
      </c>
      <c r="Q189" s="81">
        <f t="shared" ref="Q189" si="191">ROUND(W189*(100%-Discount),1)</f>
        <v>67</v>
      </c>
      <c r="R189" s="1"/>
      <c r="S189" s="74" t="str">
        <f t="shared" si="183"/>
        <v/>
      </c>
      <c r="T189" s="52" t="str">
        <f t="shared" si="184"/>
        <v>Image</v>
      </c>
      <c r="U189" s="103">
        <v>9785002694693</v>
      </c>
      <c r="V189" s="112" t="s">
        <v>987</v>
      </c>
      <c r="W189" s="105" cm="1">
        <f t="array" ref="W189">[1]!SENTRUM_USD_PRICE_RUS_2024(AL189,2.95)</f>
        <v>67</v>
      </c>
      <c r="X189" s="103">
        <v>414</v>
      </c>
      <c r="Y189" s="106" t="s">
        <v>1431</v>
      </c>
      <c r="Z189" s="77" t="s">
        <v>44</v>
      </c>
      <c r="AA189" s="104" t="s">
        <v>1432</v>
      </c>
      <c r="AB189" s="104" t="s">
        <v>1433</v>
      </c>
      <c r="AC189" s="104" t="s">
        <v>1434</v>
      </c>
      <c r="AD189" s="104" t="s">
        <v>37</v>
      </c>
      <c r="AE189" s="104" t="s">
        <v>37</v>
      </c>
      <c r="AF189" s="104"/>
      <c r="AG189" s="104"/>
      <c r="AH189" t="s">
        <v>939</v>
      </c>
      <c r="AI189" t="s">
        <v>174</v>
      </c>
      <c r="AJ189" t="s">
        <v>1435</v>
      </c>
      <c r="AK189" s="121">
        <v>793.76</v>
      </c>
      <c r="AL189" s="118" cm="1">
        <f t="array" ref="AL189">[1]!SENTRUM_USD_CIF_NETTO_RUS(X189/1000,AK189*1.15,85,18)</f>
        <v>22.55</v>
      </c>
      <c r="AM189" s="121">
        <f t="shared" si="185"/>
        <v>2.9711751662971175</v>
      </c>
      <c r="AN189" s="127"/>
    </row>
    <row r="190" spans="1:40" customFormat="1">
      <c r="A190" s="45">
        <v>8</v>
      </c>
      <c r="B190" s="83"/>
      <c r="C190" s="46">
        <f t="shared" si="181"/>
        <v>9785002695492</v>
      </c>
      <c r="D190" s="47" t="s">
        <v>30</v>
      </c>
      <c r="E190" s="48" t="s">
        <v>31</v>
      </c>
      <c r="F190" s="49" t="s">
        <v>28</v>
      </c>
      <c r="G190" s="50">
        <v>192</v>
      </c>
      <c r="H190" s="47" t="s">
        <v>988</v>
      </c>
      <c r="I190" s="123" t="s">
        <v>989</v>
      </c>
      <c r="J190" s="47" t="s">
        <v>990</v>
      </c>
      <c r="K190" s="51">
        <v>2026</v>
      </c>
      <c r="L190" s="47" t="s">
        <v>943</v>
      </c>
      <c r="M190" s="47" t="s">
        <v>991</v>
      </c>
      <c r="N190" s="47" t="s">
        <v>992</v>
      </c>
      <c r="O190" s="47" t="s">
        <v>993</v>
      </c>
      <c r="P190" s="47" t="s">
        <v>994</v>
      </c>
      <c r="Q190" s="81">
        <f t="shared" ref="Q190" si="192">ROUND(W190*(100%-Discount),1)</f>
        <v>50.2</v>
      </c>
      <c r="R190" s="1"/>
      <c r="S190" s="74" t="str">
        <f t="shared" si="183"/>
        <v/>
      </c>
      <c r="T190" s="52" t="str">
        <f t="shared" si="184"/>
        <v>Image</v>
      </c>
      <c r="U190" s="103">
        <v>9785002695492</v>
      </c>
      <c r="V190" s="112" t="s">
        <v>995</v>
      </c>
      <c r="W190" s="105" cm="1">
        <f t="array" ref="W190">[1]!SENTRUM_USD_PRICE_RUS_2024(AL190,2.95)</f>
        <v>50.2</v>
      </c>
      <c r="X190" s="103">
        <v>308</v>
      </c>
      <c r="Y190" s="106" t="s">
        <v>1431</v>
      </c>
      <c r="Z190" s="77" t="s">
        <v>44</v>
      </c>
      <c r="AA190" s="104" t="s">
        <v>1432</v>
      </c>
      <c r="AB190" s="104" t="s">
        <v>1433</v>
      </c>
      <c r="AC190" s="104" t="s">
        <v>1434</v>
      </c>
      <c r="AD190" s="104" t="s">
        <v>37</v>
      </c>
      <c r="AE190" s="104" t="s">
        <v>37</v>
      </c>
      <c r="AF190" s="104"/>
      <c r="AG190" s="104"/>
      <c r="AH190" t="s">
        <v>939</v>
      </c>
      <c r="AI190" t="s">
        <v>174</v>
      </c>
      <c r="AJ190" t="s">
        <v>1435</v>
      </c>
      <c r="AK190" s="121">
        <v>594</v>
      </c>
      <c r="AL190" s="118" cm="1">
        <f t="array" ref="AL190">[1]!SENTRUM_USD_CIF_NETTO_RUS(X190/1000,AK190*1.15,85,18)</f>
        <v>16.84</v>
      </c>
      <c r="AM190" s="121">
        <f t="shared" si="185"/>
        <v>2.9809976247030883</v>
      </c>
      <c r="AN190" s="127"/>
    </row>
    <row r="191" spans="1:40" customFormat="1">
      <c r="A191" s="45">
        <v>9</v>
      </c>
      <c r="B191" s="83"/>
      <c r="C191" s="46">
        <f t="shared" si="181"/>
        <v>9785605539100</v>
      </c>
      <c r="D191" s="47" t="s">
        <v>30</v>
      </c>
      <c r="E191" s="48" t="s">
        <v>31</v>
      </c>
      <c r="F191" s="49" t="s">
        <v>28</v>
      </c>
      <c r="G191" s="50">
        <v>656</v>
      </c>
      <c r="H191" s="47" t="s">
        <v>996</v>
      </c>
      <c r="I191" s="123" t="s">
        <v>997</v>
      </c>
      <c r="J191" s="47" t="s">
        <v>998</v>
      </c>
      <c r="K191" s="51">
        <v>2026</v>
      </c>
      <c r="L191" s="47" t="s">
        <v>25</v>
      </c>
      <c r="M191" s="47" t="s">
        <v>999</v>
      </c>
      <c r="N191" s="47" t="s">
        <v>1000</v>
      </c>
      <c r="O191" s="47" t="s">
        <v>1001</v>
      </c>
      <c r="P191" s="47" t="s">
        <v>1002</v>
      </c>
      <c r="Q191" s="81">
        <f t="shared" ref="Q191" si="193">ROUND(W191*(100%-Discount),1)</f>
        <v>70</v>
      </c>
      <c r="R191" s="1"/>
      <c r="S191" s="74" t="str">
        <f t="shared" si="183"/>
        <v/>
      </c>
      <c r="T191" s="52" t="str">
        <f t="shared" si="184"/>
        <v>Image</v>
      </c>
      <c r="U191" s="103">
        <v>9785605539100</v>
      </c>
      <c r="V191" s="112" t="s">
        <v>1003</v>
      </c>
      <c r="W191" s="105" cm="1">
        <f t="array" ref="W191">[1]!SENTRUM_USD_PRICE_RUS_2024(AL191,2.95)</f>
        <v>70</v>
      </c>
      <c r="X191" s="103">
        <v>720</v>
      </c>
      <c r="Y191" s="106" t="s">
        <v>1431</v>
      </c>
      <c r="Z191" s="77" t="s">
        <v>44</v>
      </c>
      <c r="AA191" s="104" t="s">
        <v>1432</v>
      </c>
      <c r="AB191" s="104" t="s">
        <v>1433</v>
      </c>
      <c r="AC191" s="104" t="s">
        <v>1434</v>
      </c>
      <c r="AD191" s="104" t="s">
        <v>37</v>
      </c>
      <c r="AE191" s="104" t="s">
        <v>37</v>
      </c>
      <c r="AF191" s="104"/>
      <c r="AG191" s="104"/>
      <c r="AH191" t="s">
        <v>939</v>
      </c>
      <c r="AI191" t="s">
        <v>174</v>
      </c>
      <c r="AJ191" t="s">
        <v>1435</v>
      </c>
      <c r="AK191" s="121">
        <v>483.6</v>
      </c>
      <c r="AL191" s="118" cm="1">
        <f t="array" ref="AL191">[1]!SENTRUM_USD_CIF_NETTO_RUS(X191/1000,AK191*1.15,85,18)</f>
        <v>23.55</v>
      </c>
      <c r="AM191" s="121">
        <f t="shared" si="185"/>
        <v>2.9723991507430996</v>
      </c>
      <c r="AN191" s="127"/>
    </row>
    <row r="192" spans="1:40" customFormat="1">
      <c r="A192" s="45">
        <v>10</v>
      </c>
      <c r="B192" s="83"/>
      <c r="C192" s="46">
        <f t="shared" si="181"/>
        <v>9785389271586</v>
      </c>
      <c r="D192" s="47" t="s">
        <v>30</v>
      </c>
      <c r="E192" s="48" t="s">
        <v>31</v>
      </c>
      <c r="F192" s="49" t="s">
        <v>28</v>
      </c>
      <c r="G192" s="50">
        <v>368</v>
      </c>
      <c r="H192" s="47" t="s">
        <v>1004</v>
      </c>
      <c r="I192" s="123" t="s">
        <v>1005</v>
      </c>
      <c r="J192" s="47" t="s">
        <v>1006</v>
      </c>
      <c r="K192" s="51">
        <v>2026</v>
      </c>
      <c r="L192" s="47" t="s">
        <v>1007</v>
      </c>
      <c r="M192" s="47" t="s">
        <v>1008</v>
      </c>
      <c r="N192" s="47" t="s">
        <v>1009</v>
      </c>
      <c r="O192" s="47" t="s">
        <v>1010</v>
      </c>
      <c r="P192" s="47" t="s">
        <v>1011</v>
      </c>
      <c r="Q192" s="81">
        <f t="shared" ref="Q192" si="194">ROUND(W192*(100%-Discount),1)</f>
        <v>67.2</v>
      </c>
      <c r="R192" s="1"/>
      <c r="S192" s="74" t="str">
        <f t="shared" si="183"/>
        <v/>
      </c>
      <c r="T192" s="52" t="str">
        <f t="shared" si="184"/>
        <v>Image</v>
      </c>
      <c r="U192" s="103">
        <v>9785389271586</v>
      </c>
      <c r="V192" s="112" t="s">
        <v>1012</v>
      </c>
      <c r="W192" s="105" cm="1">
        <f t="array" ref="W192">[1]!SENTRUM_USD_PRICE_RUS_2024(AL192,2.95)</f>
        <v>67.2</v>
      </c>
      <c r="X192" s="103">
        <v>493</v>
      </c>
      <c r="Y192" s="106" t="s">
        <v>1431</v>
      </c>
      <c r="Z192" s="77" t="s">
        <v>44</v>
      </c>
      <c r="AA192" s="104" t="s">
        <v>1432</v>
      </c>
      <c r="AB192" s="104" t="s">
        <v>1433</v>
      </c>
      <c r="AC192" s="104" t="s">
        <v>1434</v>
      </c>
      <c r="AD192" s="104" t="s">
        <v>37</v>
      </c>
      <c r="AE192" s="104" t="s">
        <v>37</v>
      </c>
      <c r="AF192" s="104"/>
      <c r="AG192" s="104"/>
      <c r="AH192" t="s">
        <v>939</v>
      </c>
      <c r="AI192" t="s">
        <v>174</v>
      </c>
      <c r="AJ192" t="s">
        <v>1435</v>
      </c>
      <c r="AK192" s="121">
        <v>701.4</v>
      </c>
      <c r="AL192" s="118" cm="1">
        <f t="array" ref="AL192">[1]!SENTRUM_USD_CIF_NETTO_RUS(X192/1000,AK192*1.15,85,18)</f>
        <v>22.6</v>
      </c>
      <c r="AM192" s="121">
        <f t="shared" si="185"/>
        <v>2.9734513274336281</v>
      </c>
      <c r="AN192" s="127"/>
    </row>
    <row r="193" spans="1:40" customFormat="1">
      <c r="A193" s="45">
        <v>11</v>
      </c>
      <c r="B193" s="83"/>
      <c r="C193" s="46">
        <f t="shared" si="181"/>
        <v>9785002695331</v>
      </c>
      <c r="D193" s="47" t="s">
        <v>30</v>
      </c>
      <c r="E193" s="48" t="s">
        <v>31</v>
      </c>
      <c r="F193" s="49" t="s">
        <v>28</v>
      </c>
      <c r="G193" s="50">
        <v>232</v>
      </c>
      <c r="H193" s="47" t="s">
        <v>1013</v>
      </c>
      <c r="I193" s="123" t="s">
        <v>1014</v>
      </c>
      <c r="J193" s="47" t="s">
        <v>1015</v>
      </c>
      <c r="K193" s="51">
        <v>2026</v>
      </c>
      <c r="L193" s="47" t="s">
        <v>943</v>
      </c>
      <c r="M193" s="47" t="s">
        <v>960</v>
      </c>
      <c r="N193" s="47" t="s">
        <v>1016</v>
      </c>
      <c r="O193" s="47" t="s">
        <v>1017</v>
      </c>
      <c r="P193" s="47" t="s">
        <v>1018</v>
      </c>
      <c r="Q193" s="81">
        <f t="shared" ref="Q193" si="195">ROUND(W193*(100%-Discount),1)</f>
        <v>64.7</v>
      </c>
      <c r="R193" s="1"/>
      <c r="S193" s="74" t="str">
        <f t="shared" si="183"/>
        <v/>
      </c>
      <c r="T193" s="52" t="str">
        <f t="shared" si="184"/>
        <v>Image</v>
      </c>
      <c r="U193" s="103">
        <v>9785002695331</v>
      </c>
      <c r="V193" s="112" t="s">
        <v>1019</v>
      </c>
      <c r="W193" s="105" cm="1">
        <f t="array" ref="W193">[1]!SENTRUM_USD_PRICE_RUS_2024(AL193,2.95)</f>
        <v>64.7</v>
      </c>
      <c r="X193" s="103">
        <v>412</v>
      </c>
      <c r="Y193" s="106" t="s">
        <v>1431</v>
      </c>
      <c r="Z193" s="77" t="s">
        <v>44</v>
      </c>
      <c r="AA193" s="104" t="s">
        <v>1432</v>
      </c>
      <c r="AB193" s="104" t="s">
        <v>1433</v>
      </c>
      <c r="AC193" s="104" t="s">
        <v>1434</v>
      </c>
      <c r="AD193" s="104" t="s">
        <v>37</v>
      </c>
      <c r="AE193" s="104" t="s">
        <v>37</v>
      </c>
      <c r="AF193" s="104"/>
      <c r="AG193" s="104"/>
      <c r="AH193" t="s">
        <v>939</v>
      </c>
      <c r="AI193" t="s">
        <v>174</v>
      </c>
      <c r="AJ193" t="s">
        <v>1435</v>
      </c>
      <c r="AK193" s="121">
        <v>750.64</v>
      </c>
      <c r="AL193" s="118" cm="1">
        <f t="array" ref="AL193">[1]!SENTRUM_USD_CIF_NETTO_RUS(X193/1000,AK193*1.15,85,18)</f>
        <v>21.76</v>
      </c>
      <c r="AM193" s="121">
        <f t="shared" si="185"/>
        <v>2.9733455882352939</v>
      </c>
      <c r="AN193" s="127"/>
    </row>
    <row r="194" spans="1:40" customFormat="1">
      <c r="A194" s="45">
        <v>12</v>
      </c>
      <c r="B194" s="83"/>
      <c r="C194" s="46">
        <f t="shared" si="181"/>
        <v>9785002690770</v>
      </c>
      <c r="D194" s="47" t="s">
        <v>30</v>
      </c>
      <c r="E194" s="48" t="s">
        <v>31</v>
      </c>
      <c r="F194" s="49" t="s">
        <v>28</v>
      </c>
      <c r="G194" s="50">
        <v>272</v>
      </c>
      <c r="H194" s="47" t="s">
        <v>1020</v>
      </c>
      <c r="I194" s="123" t="s">
        <v>1021</v>
      </c>
      <c r="J194" s="47" t="s">
        <v>1022</v>
      </c>
      <c r="K194" s="51">
        <v>2026</v>
      </c>
      <c r="L194" s="47" t="s">
        <v>943</v>
      </c>
      <c r="M194" s="47" t="s">
        <v>1023</v>
      </c>
      <c r="N194" s="47" t="s">
        <v>1024</v>
      </c>
      <c r="O194" s="47" t="s">
        <v>1025</v>
      </c>
      <c r="P194" s="47" t="s">
        <v>1026</v>
      </c>
      <c r="Q194" s="81">
        <f t="shared" ref="Q194" si="196">ROUND(W194*(100%-Discount),1)</f>
        <v>57.4</v>
      </c>
      <c r="R194" s="1"/>
      <c r="S194" s="74" t="str">
        <f t="shared" si="183"/>
        <v/>
      </c>
      <c r="T194" s="52" t="str">
        <f t="shared" si="184"/>
        <v>Image</v>
      </c>
      <c r="U194" s="103">
        <v>9785002690770</v>
      </c>
      <c r="V194" s="112" t="s">
        <v>1027</v>
      </c>
      <c r="W194" s="105" cm="1">
        <f t="array" ref="W194">[1]!SENTRUM_USD_PRICE_RUS_2024(AL194,2.95)</f>
        <v>57.4</v>
      </c>
      <c r="X194" s="103">
        <v>338</v>
      </c>
      <c r="Y194" s="106" t="s">
        <v>1431</v>
      </c>
      <c r="Z194" s="77" t="s">
        <v>44</v>
      </c>
      <c r="AA194" s="104" t="s">
        <v>1432</v>
      </c>
      <c r="AB194" s="104" t="s">
        <v>1433</v>
      </c>
      <c r="AC194" s="104" t="s">
        <v>1434</v>
      </c>
      <c r="AD194" s="104" t="s">
        <v>37</v>
      </c>
      <c r="AE194" s="104" t="s">
        <v>37</v>
      </c>
      <c r="AF194" s="104"/>
      <c r="AG194" s="104"/>
      <c r="AH194" t="s">
        <v>939</v>
      </c>
      <c r="AI194" t="s">
        <v>174</v>
      </c>
      <c r="AJ194" t="s">
        <v>1435</v>
      </c>
      <c r="AK194" s="121">
        <v>698.72</v>
      </c>
      <c r="AL194" s="118" cm="1">
        <f t="array" ref="AL194">[1]!SENTRUM_USD_CIF_NETTO_RUS(X194/1000,AK194*1.15,85,18)</f>
        <v>19.3</v>
      </c>
      <c r="AM194" s="121">
        <f t="shared" si="185"/>
        <v>2.9740932642487046</v>
      </c>
      <c r="AN194" s="127"/>
    </row>
    <row r="195" spans="1:40" customFormat="1">
      <c r="A195" s="45">
        <v>13</v>
      </c>
      <c r="B195" s="83"/>
      <c r="C195" s="46">
        <f t="shared" si="181"/>
        <v>9785002695416</v>
      </c>
      <c r="D195" s="47" t="s">
        <v>30</v>
      </c>
      <c r="E195" s="48" t="s">
        <v>31</v>
      </c>
      <c r="F195" s="49" t="s">
        <v>28</v>
      </c>
      <c r="G195" s="50">
        <v>288</v>
      </c>
      <c r="H195" s="47" t="s">
        <v>1028</v>
      </c>
      <c r="I195" s="123" t="s">
        <v>1029</v>
      </c>
      <c r="J195" s="47" t="s">
        <v>1030</v>
      </c>
      <c r="K195" s="51">
        <v>2026</v>
      </c>
      <c r="L195" s="47" t="s">
        <v>943</v>
      </c>
      <c r="M195" s="47" t="s">
        <v>976</v>
      </c>
      <c r="N195" s="47" t="s">
        <v>1031</v>
      </c>
      <c r="O195" s="47" t="s">
        <v>1032</v>
      </c>
      <c r="P195" s="47" t="s">
        <v>1033</v>
      </c>
      <c r="Q195" s="81">
        <f t="shared" ref="Q195" si="197">ROUND(W195*(100%-Discount),1)</f>
        <v>59.2</v>
      </c>
      <c r="R195" s="1"/>
      <c r="S195" s="74" t="str">
        <f t="shared" si="183"/>
        <v/>
      </c>
      <c r="T195" s="52" t="str">
        <f t="shared" si="184"/>
        <v>Image</v>
      </c>
      <c r="U195" s="103">
        <v>9785002695416</v>
      </c>
      <c r="V195" s="112" t="s">
        <v>1034</v>
      </c>
      <c r="W195" s="105" cm="1">
        <f t="array" ref="W195">[1]!SENTRUM_USD_PRICE_RUS_2024(AL195,2.95)</f>
        <v>59.2</v>
      </c>
      <c r="X195" s="103">
        <v>352</v>
      </c>
      <c r="Y195" s="106" t="s">
        <v>1431</v>
      </c>
      <c r="Z195" s="77" t="s">
        <v>44</v>
      </c>
      <c r="AA195" s="104" t="s">
        <v>1432</v>
      </c>
      <c r="AB195" s="104" t="s">
        <v>1433</v>
      </c>
      <c r="AC195" s="104" t="s">
        <v>1434</v>
      </c>
      <c r="AD195" s="104" t="s">
        <v>37</v>
      </c>
      <c r="AE195" s="104" t="s">
        <v>37</v>
      </c>
      <c r="AF195" s="104"/>
      <c r="AG195" s="104"/>
      <c r="AH195" t="s">
        <v>939</v>
      </c>
      <c r="AI195" t="s">
        <v>174</v>
      </c>
      <c r="AJ195" t="s">
        <v>1435</v>
      </c>
      <c r="AK195" s="121">
        <v>716.32</v>
      </c>
      <c r="AL195" s="118" cm="1">
        <f t="array" ref="AL195">[1]!SENTRUM_USD_CIF_NETTO_RUS(X195/1000,AK195*1.15,85,18)</f>
        <v>19.899999999999999</v>
      </c>
      <c r="AM195" s="121">
        <f t="shared" si="185"/>
        <v>2.9748743718592969</v>
      </c>
      <c r="AN195" s="127"/>
    </row>
    <row r="196" spans="1:40" customFormat="1">
      <c r="A196" s="45">
        <v>14</v>
      </c>
      <c r="B196" s="83"/>
      <c r="C196" s="46">
        <f t="shared" si="181"/>
        <v>9785042187735</v>
      </c>
      <c r="D196" s="47" t="s">
        <v>30</v>
      </c>
      <c r="E196" s="48" t="s">
        <v>31</v>
      </c>
      <c r="F196" s="49" t="s">
        <v>28</v>
      </c>
      <c r="G196" s="50">
        <v>288</v>
      </c>
      <c r="H196" s="47" t="s">
        <v>1035</v>
      </c>
      <c r="I196" s="123" t="s">
        <v>1036</v>
      </c>
      <c r="J196" s="47" t="s">
        <v>1037</v>
      </c>
      <c r="K196" s="51">
        <v>2026</v>
      </c>
      <c r="L196" s="47" t="s">
        <v>729</v>
      </c>
      <c r="M196" s="47" t="s">
        <v>1038</v>
      </c>
      <c r="N196" s="47" t="s">
        <v>1039</v>
      </c>
      <c r="O196" s="47" t="s">
        <v>1040</v>
      </c>
      <c r="P196" s="47" t="s">
        <v>1041</v>
      </c>
      <c r="Q196" s="81">
        <f t="shared" ref="Q196" si="198">ROUND(W196*(100%-Discount),1)</f>
        <v>46.9</v>
      </c>
      <c r="R196" s="1"/>
      <c r="S196" s="74" t="str">
        <f t="shared" si="183"/>
        <v/>
      </c>
      <c r="T196" s="52" t="str">
        <f t="shared" si="184"/>
        <v>Image</v>
      </c>
      <c r="U196" s="103">
        <v>9785042187735</v>
      </c>
      <c r="V196" s="112" t="s">
        <v>1042</v>
      </c>
      <c r="W196" s="105" cm="1">
        <f t="array" ref="W196">[1]!SENTRUM_USD_PRICE_RUS_2024(AL196,2.95)</f>
        <v>46.9</v>
      </c>
      <c r="X196" s="103">
        <v>393</v>
      </c>
      <c r="Y196" s="106" t="s">
        <v>1431</v>
      </c>
      <c r="Z196" s="77" t="s">
        <v>44</v>
      </c>
      <c r="AA196" s="104" t="s">
        <v>1432</v>
      </c>
      <c r="AB196" s="104" t="s">
        <v>1433</v>
      </c>
      <c r="AC196" s="104" t="s">
        <v>1434</v>
      </c>
      <c r="AD196" s="104" t="s">
        <v>37</v>
      </c>
      <c r="AE196" s="104" t="s">
        <v>37</v>
      </c>
      <c r="AF196" s="104"/>
      <c r="AG196" s="104"/>
      <c r="AH196" t="s">
        <v>939</v>
      </c>
      <c r="AI196" t="s">
        <v>174</v>
      </c>
      <c r="AJ196" t="s">
        <v>1435</v>
      </c>
      <c r="AK196" s="121">
        <v>429</v>
      </c>
      <c r="AL196" s="118" cm="1">
        <f t="array" ref="AL196">[1]!SENTRUM_USD_CIF_NETTO_RUS(X196/1000,AK196*1.15,85,18)</f>
        <v>15.74</v>
      </c>
      <c r="AM196" s="121">
        <f t="shared" si="185"/>
        <v>2.979669631512071</v>
      </c>
      <c r="AN196" s="127"/>
    </row>
    <row r="197" spans="1:40" customFormat="1">
      <c r="A197" s="45">
        <v>15</v>
      </c>
      <c r="B197" s="83"/>
      <c r="C197" s="46">
        <f t="shared" si="181"/>
        <v>9785002695010</v>
      </c>
      <c r="D197" s="47" t="s">
        <v>30</v>
      </c>
      <c r="E197" s="48" t="s">
        <v>31</v>
      </c>
      <c r="F197" s="49" t="s">
        <v>28</v>
      </c>
      <c r="G197" s="50">
        <v>256</v>
      </c>
      <c r="H197" s="47" t="s">
        <v>1043</v>
      </c>
      <c r="I197" s="123" t="s">
        <v>1044</v>
      </c>
      <c r="J197" s="47" t="s">
        <v>1045</v>
      </c>
      <c r="K197" s="51">
        <v>2026</v>
      </c>
      <c r="L197" s="47" t="s">
        <v>943</v>
      </c>
      <c r="M197" s="47" t="s">
        <v>960</v>
      </c>
      <c r="N197" s="47" t="s">
        <v>1046</v>
      </c>
      <c r="O197" s="47" t="s">
        <v>1047</v>
      </c>
      <c r="P197" s="47" t="s">
        <v>1048</v>
      </c>
      <c r="Q197" s="81">
        <f t="shared" ref="Q197" si="199">ROUND(W197*(100%-Discount),1)</f>
        <v>68.7</v>
      </c>
      <c r="R197" s="1"/>
      <c r="S197" s="74" t="str">
        <f t="shared" si="183"/>
        <v/>
      </c>
      <c r="T197" s="52" t="str">
        <f t="shared" si="184"/>
        <v>Image</v>
      </c>
      <c r="U197" s="103">
        <v>9785002695010</v>
      </c>
      <c r="V197" s="112" t="s">
        <v>1049</v>
      </c>
      <c r="W197" s="105" cm="1">
        <f t="array" ref="W197">[1]!SENTRUM_USD_PRICE_RUS_2024(AL197,2.95)</f>
        <v>68.7</v>
      </c>
      <c r="X197" s="103">
        <v>441</v>
      </c>
      <c r="Y197" s="106" t="s">
        <v>1431</v>
      </c>
      <c r="Z197" s="77" t="s">
        <v>44</v>
      </c>
      <c r="AA197" s="104" t="s">
        <v>1432</v>
      </c>
      <c r="AB197" s="104" t="s">
        <v>1433</v>
      </c>
      <c r="AC197" s="104" t="s">
        <v>1434</v>
      </c>
      <c r="AD197" s="104" t="s">
        <v>37</v>
      </c>
      <c r="AE197" s="104" t="s">
        <v>37</v>
      </c>
      <c r="AF197" s="104"/>
      <c r="AG197" s="104"/>
      <c r="AH197" t="s">
        <v>939</v>
      </c>
      <c r="AI197" t="s">
        <v>174</v>
      </c>
      <c r="AJ197" t="s">
        <v>1435</v>
      </c>
      <c r="AK197" s="121">
        <v>793.76</v>
      </c>
      <c r="AL197" s="118" cm="1">
        <f t="array" ref="AL197">[1]!SENTRUM_USD_CIF_NETTO_RUS(X197/1000,AK197*1.15,85,18)</f>
        <v>23.12</v>
      </c>
      <c r="AM197" s="121">
        <f t="shared" si="185"/>
        <v>2.9714532871972317</v>
      </c>
      <c r="AN197" s="127"/>
    </row>
    <row r="198" spans="1:40" customFormat="1">
      <c r="A198" s="45">
        <v>16</v>
      </c>
      <c r="B198" s="83"/>
      <c r="C198" s="46">
        <f t="shared" si="181"/>
        <v>9785002695515</v>
      </c>
      <c r="D198" s="47" t="s">
        <v>30</v>
      </c>
      <c r="E198" s="48" t="s">
        <v>31</v>
      </c>
      <c r="F198" s="49" t="s">
        <v>28</v>
      </c>
      <c r="G198" s="50">
        <v>320</v>
      </c>
      <c r="H198" s="47" t="s">
        <v>1050</v>
      </c>
      <c r="I198" s="123" t="s">
        <v>1051</v>
      </c>
      <c r="J198" s="47" t="s">
        <v>1052</v>
      </c>
      <c r="K198" s="51">
        <v>2026</v>
      </c>
      <c r="L198" s="47" t="s">
        <v>943</v>
      </c>
      <c r="M198" s="47" t="s">
        <v>960</v>
      </c>
      <c r="N198" s="47" t="s">
        <v>1053</v>
      </c>
      <c r="O198" s="47" t="s">
        <v>1054</v>
      </c>
      <c r="P198" s="47" t="s">
        <v>1055</v>
      </c>
      <c r="Q198" s="81">
        <f t="shared" ref="Q198" si="200">ROUND(W198*(100%-Discount),1)</f>
        <v>67.8</v>
      </c>
      <c r="R198" s="1"/>
      <c r="S198" s="74" t="str">
        <f t="shared" si="183"/>
        <v/>
      </c>
      <c r="T198" s="52" t="str">
        <f t="shared" si="184"/>
        <v>Image</v>
      </c>
      <c r="U198" s="103">
        <v>9785002695515</v>
      </c>
      <c r="V198" s="112" t="s">
        <v>1056</v>
      </c>
      <c r="W198" s="125" cm="1">
        <f t="array" ref="W198">[1]!SENTRUM_USD_PRICE_RUS_2024(AL198,2.5)</f>
        <v>67.8</v>
      </c>
      <c r="X198" s="103">
        <v>521</v>
      </c>
      <c r="Y198" s="106" t="s">
        <v>1431</v>
      </c>
      <c r="Z198" s="77" t="s">
        <v>44</v>
      </c>
      <c r="AA198" s="104" t="s">
        <v>1432</v>
      </c>
      <c r="AB198" s="104" t="s">
        <v>1433</v>
      </c>
      <c r="AC198" s="104" t="s">
        <v>1434</v>
      </c>
      <c r="AD198" s="104" t="s">
        <v>37</v>
      </c>
      <c r="AE198" s="104" t="s">
        <v>37</v>
      </c>
      <c r="AF198" s="104"/>
      <c r="AG198" s="104"/>
      <c r="AH198" t="s">
        <v>939</v>
      </c>
      <c r="AI198" t="s">
        <v>174</v>
      </c>
      <c r="AJ198" t="s">
        <v>1435</v>
      </c>
      <c r="AK198" s="121">
        <v>914.32</v>
      </c>
      <c r="AL198" s="118" cm="1">
        <f t="array" ref="AL198">[1]!SENTRUM_USD_CIF_NETTO_RUS(X198/1000,AK198*1.15,85,18)</f>
        <v>26.91</v>
      </c>
      <c r="AM198" s="130">
        <f t="shared" si="185"/>
        <v>2.5195094760312151</v>
      </c>
      <c r="AN198" s="127"/>
    </row>
    <row r="199" spans="1:40" customFormat="1">
      <c r="A199" s="45">
        <v>17</v>
      </c>
      <c r="B199" s="83"/>
      <c r="C199" s="46">
        <f t="shared" si="181"/>
        <v>9785006307797</v>
      </c>
      <c r="D199" s="47" t="s">
        <v>30</v>
      </c>
      <c r="E199" s="48" t="s">
        <v>31</v>
      </c>
      <c r="F199" s="49" t="s">
        <v>28</v>
      </c>
      <c r="G199" s="50">
        <v>358</v>
      </c>
      <c r="H199" s="47" t="s">
        <v>1057</v>
      </c>
      <c r="I199" s="123" t="s">
        <v>1058</v>
      </c>
      <c r="J199" s="47" t="s">
        <v>1059</v>
      </c>
      <c r="K199" s="51">
        <v>2026</v>
      </c>
      <c r="L199" s="47" t="s">
        <v>99</v>
      </c>
      <c r="M199" s="47"/>
      <c r="N199" s="47" t="s">
        <v>1060</v>
      </c>
      <c r="O199" s="47" t="s">
        <v>1061</v>
      </c>
      <c r="P199" s="47" t="s">
        <v>1062</v>
      </c>
      <c r="Q199" s="81">
        <f t="shared" ref="Q199" si="201">ROUND(W199*(100%-Discount),1)</f>
        <v>61.6</v>
      </c>
      <c r="R199" s="1"/>
      <c r="S199" s="74" t="str">
        <f t="shared" si="183"/>
        <v/>
      </c>
      <c r="T199" s="52" t="str">
        <f t="shared" si="184"/>
        <v>Image</v>
      </c>
      <c r="U199" s="103">
        <v>9785006307797</v>
      </c>
      <c r="V199" s="112" t="s">
        <v>1063</v>
      </c>
      <c r="W199" s="125" cm="1">
        <f t="array" ref="W199">[1]!SENTRUM_USD_PRICE_RUS_2024(AL199,2.5)</f>
        <v>61.6</v>
      </c>
      <c r="X199" s="103">
        <v>541</v>
      </c>
      <c r="Y199" s="106" t="s">
        <v>1431</v>
      </c>
      <c r="Z199" s="77" t="s">
        <v>44</v>
      </c>
      <c r="AA199" s="104" t="s">
        <v>1432</v>
      </c>
      <c r="AB199" s="104" t="s">
        <v>1433</v>
      </c>
      <c r="AC199" s="104" t="s">
        <v>1434</v>
      </c>
      <c r="AD199" s="104" t="s">
        <v>37</v>
      </c>
      <c r="AE199" s="104" t="s">
        <v>37</v>
      </c>
      <c r="AF199" s="104"/>
      <c r="AG199" s="104"/>
      <c r="AH199" t="s">
        <v>939</v>
      </c>
      <c r="AI199" t="s">
        <v>174</v>
      </c>
      <c r="AJ199" t="s">
        <v>1435</v>
      </c>
      <c r="AK199" s="121">
        <v>747.91</v>
      </c>
      <c r="AL199" s="118" cm="1">
        <f t="array" ref="AL199">[1]!SENTRUM_USD_CIF_NETTO_RUS(X199/1000,AK199*1.15,85,18)</f>
        <v>24.42</v>
      </c>
      <c r="AM199" s="130">
        <f t="shared" si="185"/>
        <v>2.5225225225225225</v>
      </c>
      <c r="AN199" s="127"/>
    </row>
    <row r="200" spans="1:40" customFormat="1">
      <c r="A200" s="45">
        <v>18</v>
      </c>
      <c r="B200" s="83"/>
      <c r="C200" s="46">
        <f t="shared" si="181"/>
        <v>9785002671779</v>
      </c>
      <c r="D200" s="47" t="s">
        <v>30</v>
      </c>
      <c r="E200" s="48" t="s">
        <v>31</v>
      </c>
      <c r="F200" s="49" t="s">
        <v>28</v>
      </c>
      <c r="G200" s="50">
        <v>308</v>
      </c>
      <c r="H200" s="47" t="s">
        <v>1064</v>
      </c>
      <c r="I200" s="123" t="s">
        <v>1065</v>
      </c>
      <c r="J200" s="47" t="s">
        <v>1066</v>
      </c>
      <c r="K200" s="51">
        <v>2026</v>
      </c>
      <c r="L200" s="47" t="s">
        <v>1067</v>
      </c>
      <c r="M200" s="47"/>
      <c r="N200" s="47" t="s">
        <v>1068</v>
      </c>
      <c r="O200" s="47" t="s">
        <v>1069</v>
      </c>
      <c r="P200" s="47" t="s">
        <v>1070</v>
      </c>
      <c r="Q200" s="81">
        <f t="shared" ref="Q200" si="202">ROUND(W200*(100%-Discount),1)</f>
        <v>62.6</v>
      </c>
      <c r="R200" s="1"/>
      <c r="S200" s="74" t="str">
        <f t="shared" si="183"/>
        <v/>
      </c>
      <c r="T200" s="52" t="str">
        <f t="shared" si="184"/>
        <v>Image</v>
      </c>
      <c r="U200" s="103">
        <v>9785002671779</v>
      </c>
      <c r="V200" s="112" t="s">
        <v>1071</v>
      </c>
      <c r="W200" s="125" cm="1">
        <f t="array" ref="W200">[1]!SENTRUM_USD_PRICE_RUS_2024(AL200,2.5)</f>
        <v>62.6</v>
      </c>
      <c r="X200" s="103">
        <v>494</v>
      </c>
      <c r="Y200" s="106" t="s">
        <v>1431</v>
      </c>
      <c r="Z200" s="77" t="s">
        <v>44</v>
      </c>
      <c r="AA200" s="104" t="s">
        <v>1432</v>
      </c>
      <c r="AB200" s="104" t="s">
        <v>1433</v>
      </c>
      <c r="AC200" s="104" t="s">
        <v>1434</v>
      </c>
      <c r="AD200" s="104" t="s">
        <v>37</v>
      </c>
      <c r="AE200" s="104" t="s">
        <v>37</v>
      </c>
      <c r="AF200" s="104"/>
      <c r="AG200" s="104"/>
      <c r="AH200" t="s">
        <v>939</v>
      </c>
      <c r="AI200" t="s">
        <v>174</v>
      </c>
      <c r="AJ200" t="s">
        <v>1435</v>
      </c>
      <c r="AK200" s="121">
        <v>827.63</v>
      </c>
      <c r="AL200" s="118" cm="1">
        <f t="array" ref="AL200">[1]!SENTRUM_USD_CIF_NETTO_RUS(X200/1000,AK200*1.15,85,18)</f>
        <v>24.82</v>
      </c>
      <c r="AM200" s="130">
        <f t="shared" si="185"/>
        <v>2.5221595487510071</v>
      </c>
      <c r="AN200" s="127"/>
    </row>
    <row r="201" spans="1:40" customFormat="1">
      <c r="A201" s="45">
        <v>19</v>
      </c>
      <c r="B201" s="83"/>
      <c r="C201" s="46">
        <f t="shared" si="181"/>
        <v>9785171830489</v>
      </c>
      <c r="D201" s="47" t="s">
        <v>30</v>
      </c>
      <c r="E201" s="48" t="s">
        <v>31</v>
      </c>
      <c r="F201" s="49" t="s">
        <v>28</v>
      </c>
      <c r="G201" s="50">
        <v>528</v>
      </c>
      <c r="H201" s="47" t="s">
        <v>1072</v>
      </c>
      <c r="I201" s="123" t="s">
        <v>1073</v>
      </c>
      <c r="J201" s="47" t="s">
        <v>1074</v>
      </c>
      <c r="K201" s="51">
        <v>2026</v>
      </c>
      <c r="L201" s="47" t="s">
        <v>24</v>
      </c>
      <c r="M201" s="47" t="s">
        <v>1075</v>
      </c>
      <c r="N201" s="47" t="s">
        <v>1076</v>
      </c>
      <c r="O201" s="47" t="s">
        <v>1077</v>
      </c>
      <c r="P201" s="47" t="s">
        <v>1078</v>
      </c>
      <c r="Q201" s="81">
        <f t="shared" ref="Q201" si="203">ROUND(W201*(100%-Discount),1)</f>
        <v>63.3</v>
      </c>
      <c r="R201" s="1"/>
      <c r="S201" s="74" t="str">
        <f t="shared" si="183"/>
        <v/>
      </c>
      <c r="T201" s="52" t="str">
        <f t="shared" si="184"/>
        <v>Image</v>
      </c>
      <c r="U201" s="103">
        <v>9785171830489</v>
      </c>
      <c r="V201" s="112" t="s">
        <v>1079</v>
      </c>
      <c r="W201" s="125" cm="1">
        <f t="array" ref="W201">[1]!SENTRUM_USD_PRICE_RUS_2024(AL201,2.5)</f>
        <v>63.3</v>
      </c>
      <c r="X201" s="103">
        <v>638</v>
      </c>
      <c r="Y201" s="106" t="s">
        <v>1431</v>
      </c>
      <c r="Z201" s="77" t="s">
        <v>44</v>
      </c>
      <c r="AA201" s="104" t="s">
        <v>1432</v>
      </c>
      <c r="AB201" s="104" t="s">
        <v>1433</v>
      </c>
      <c r="AC201" s="104" t="s">
        <v>1434</v>
      </c>
      <c r="AD201" s="104" t="s">
        <v>37</v>
      </c>
      <c r="AE201" s="104" t="s">
        <v>37</v>
      </c>
      <c r="AF201" s="104"/>
      <c r="AG201" s="104"/>
      <c r="AH201" t="s">
        <v>939</v>
      </c>
      <c r="AI201" t="s">
        <v>174</v>
      </c>
      <c r="AJ201" t="s">
        <v>1435</v>
      </c>
      <c r="AK201" s="121">
        <v>672</v>
      </c>
      <c r="AL201" s="118" cm="1">
        <f t="array" ref="AL201">[1]!SENTRUM_USD_CIF_NETTO_RUS(X201/1000,AK201*1.15,85,18)</f>
        <v>25.13</v>
      </c>
      <c r="AM201" s="130">
        <f t="shared" si="185"/>
        <v>2.5189017111022682</v>
      </c>
      <c r="AN201" s="127"/>
    </row>
    <row r="202" spans="1:40" customFormat="1">
      <c r="A202" s="45">
        <v>20</v>
      </c>
      <c r="B202" s="83"/>
      <c r="C202" s="46">
        <f t="shared" si="181"/>
        <v>9785961499483</v>
      </c>
      <c r="D202" s="47" t="s">
        <v>30</v>
      </c>
      <c r="E202" s="48" t="s">
        <v>31</v>
      </c>
      <c r="F202" s="49" t="s">
        <v>28</v>
      </c>
      <c r="G202" s="50">
        <v>650</v>
      </c>
      <c r="H202" s="47" t="s">
        <v>1080</v>
      </c>
      <c r="I202" s="123" t="s">
        <v>1081</v>
      </c>
      <c r="J202" s="47" t="s">
        <v>1082</v>
      </c>
      <c r="K202" s="51">
        <v>2026</v>
      </c>
      <c r="L202" s="47" t="s">
        <v>99</v>
      </c>
      <c r="M202" s="47"/>
      <c r="N202" s="47" t="s">
        <v>1083</v>
      </c>
      <c r="O202" s="47" t="s">
        <v>1084</v>
      </c>
      <c r="P202" s="47" t="s">
        <v>1085</v>
      </c>
      <c r="Q202" s="81">
        <f t="shared" ref="Q202" si="204">ROUND(W202*(100%-Discount),1)</f>
        <v>66.900000000000006</v>
      </c>
      <c r="R202" s="1"/>
      <c r="S202" s="74" t="str">
        <f t="shared" si="183"/>
        <v/>
      </c>
      <c r="T202" s="52" t="str">
        <f t="shared" si="184"/>
        <v>Image</v>
      </c>
      <c r="U202" s="103">
        <v>9785961499483</v>
      </c>
      <c r="V202" s="112" t="s">
        <v>1086</v>
      </c>
      <c r="W202" s="105" cm="1">
        <f t="array" ref="W202">[1]!SENTRUM_USD_PRICE_RUS_2024(AL202,2.95)</f>
        <v>66.900000000000006</v>
      </c>
      <c r="X202" s="103">
        <v>450</v>
      </c>
      <c r="Y202" s="106" t="s">
        <v>1431</v>
      </c>
      <c r="Z202" s="77" t="s">
        <v>44</v>
      </c>
      <c r="AA202" s="104" t="s">
        <v>1432</v>
      </c>
      <c r="AB202" s="104" t="s">
        <v>1433</v>
      </c>
      <c r="AC202" s="104" t="s">
        <v>1434</v>
      </c>
      <c r="AD202" s="104" t="s">
        <v>37</v>
      </c>
      <c r="AE202" s="104" t="s">
        <v>37</v>
      </c>
      <c r="AF202" s="104"/>
      <c r="AG202" s="104"/>
      <c r="AH202" t="s">
        <v>939</v>
      </c>
      <c r="AI202" t="s">
        <v>174</v>
      </c>
      <c r="AJ202" t="s">
        <v>1435</v>
      </c>
      <c r="AK202" s="121">
        <v>747.91</v>
      </c>
      <c r="AL202" s="118" cm="1">
        <f t="array" ref="AL202">[1]!SENTRUM_USD_CIF_NETTO_RUS(X202/1000,AK202*1.15,85,18)</f>
        <v>22.51</v>
      </c>
      <c r="AM202" s="121">
        <f t="shared" si="185"/>
        <v>2.9720124389160372</v>
      </c>
      <c r="AN202" s="127"/>
    </row>
    <row r="203" spans="1:40" customFormat="1">
      <c r="A203" s="45">
        <v>21</v>
      </c>
      <c r="B203" s="83"/>
      <c r="C203" s="46">
        <f t="shared" si="181"/>
        <v>9785389321281</v>
      </c>
      <c r="D203" s="47" t="s">
        <v>30</v>
      </c>
      <c r="E203" s="48" t="s">
        <v>31</v>
      </c>
      <c r="F203" s="49" t="s">
        <v>28</v>
      </c>
      <c r="G203" s="50">
        <v>608</v>
      </c>
      <c r="H203" s="47" t="s">
        <v>1087</v>
      </c>
      <c r="I203" s="123" t="s">
        <v>1088</v>
      </c>
      <c r="J203" s="47" t="s">
        <v>1089</v>
      </c>
      <c r="K203" s="51">
        <v>2026</v>
      </c>
      <c r="L203" s="47" t="s">
        <v>216</v>
      </c>
      <c r="M203" s="47" t="s">
        <v>1090</v>
      </c>
      <c r="N203" s="47" t="s">
        <v>1091</v>
      </c>
      <c r="O203" s="47" t="s">
        <v>1092</v>
      </c>
      <c r="P203" s="47" t="s">
        <v>1093</v>
      </c>
      <c r="Q203" s="81">
        <f t="shared" ref="Q203" si="205">ROUND(W203*(100%-Discount),1)</f>
        <v>68.900000000000006</v>
      </c>
      <c r="R203" s="1"/>
      <c r="S203" s="74" t="str">
        <f t="shared" si="183"/>
        <v/>
      </c>
      <c r="T203" s="52" t="str">
        <f t="shared" si="184"/>
        <v>Image</v>
      </c>
      <c r="U203" s="103">
        <v>9785389321281</v>
      </c>
      <c r="V203" s="112" t="s">
        <v>1094</v>
      </c>
      <c r="W203" s="128" cm="1">
        <f t="array" ref="W203">[1]!SENTRUM_USD_PRICE_RUS_2024(AL203,2.25)</f>
        <v>68.900000000000006</v>
      </c>
      <c r="X203" s="103">
        <v>747</v>
      </c>
      <c r="Y203" s="106" t="s">
        <v>1431</v>
      </c>
      <c r="Z203" s="77" t="s">
        <v>44</v>
      </c>
      <c r="AA203" s="104" t="s">
        <v>1432</v>
      </c>
      <c r="AB203" s="104" t="s">
        <v>1433</v>
      </c>
      <c r="AC203" s="104" t="s">
        <v>1434</v>
      </c>
      <c r="AD203" s="104" t="s">
        <v>37</v>
      </c>
      <c r="AE203" s="104" t="s">
        <v>37</v>
      </c>
      <c r="AF203" s="104"/>
      <c r="AG203" s="104"/>
      <c r="AH203" t="s">
        <v>939</v>
      </c>
      <c r="AI203" t="s">
        <v>174</v>
      </c>
      <c r="AJ203" t="s">
        <v>1435</v>
      </c>
      <c r="AK203" s="121">
        <v>844.16</v>
      </c>
      <c r="AL203" s="118" cm="1">
        <f t="array" ref="AL203">[1]!SENTRUM_USD_CIF_NETTO_RUS(X203/1000,AK203*1.15,85,18)</f>
        <v>30.42</v>
      </c>
      <c r="AM203" s="129">
        <f t="shared" si="185"/>
        <v>2.2649572649572649</v>
      </c>
      <c r="AN203" s="127">
        <v>2.2064056939501779</v>
      </c>
    </row>
    <row r="204" spans="1:40" customFormat="1">
      <c r="A204" s="45">
        <v>22</v>
      </c>
      <c r="B204" s="83" t="s">
        <v>2712</v>
      </c>
      <c r="C204" s="46">
        <f t="shared" si="181"/>
        <v>9785006318229</v>
      </c>
      <c r="D204" s="47" t="s">
        <v>30</v>
      </c>
      <c r="E204" s="48" t="s">
        <v>31</v>
      </c>
      <c r="F204" s="49" t="s">
        <v>28</v>
      </c>
      <c r="G204" s="50">
        <v>424</v>
      </c>
      <c r="H204" s="47" t="s">
        <v>1095</v>
      </c>
      <c r="I204" s="123" t="s">
        <v>1096</v>
      </c>
      <c r="J204" s="47" t="s">
        <v>1097</v>
      </c>
      <c r="K204" s="51">
        <v>2026</v>
      </c>
      <c r="L204" s="47" t="s">
        <v>1098</v>
      </c>
      <c r="M204" s="47"/>
      <c r="N204" s="47" t="s">
        <v>1099</v>
      </c>
      <c r="O204" s="47" t="s">
        <v>1100</v>
      </c>
      <c r="P204" s="47" t="s">
        <v>1101</v>
      </c>
      <c r="Q204" s="81">
        <f t="shared" ref="Q204" si="206">ROUND(W204*(100%-Discount),1)</f>
        <v>58.1</v>
      </c>
      <c r="R204" s="1"/>
      <c r="S204" s="74" t="str">
        <f t="shared" si="183"/>
        <v/>
      </c>
      <c r="T204" s="52" t="str">
        <f t="shared" si="184"/>
        <v>Image</v>
      </c>
      <c r="U204" s="103">
        <v>9785006318229</v>
      </c>
      <c r="V204" s="112" t="s">
        <v>1102</v>
      </c>
      <c r="W204" s="105" cm="1">
        <f t="array" ref="W204">[1]!SENTRUM_USD_PRICE_RUS_2024(AL204,2.95)</f>
        <v>58.1</v>
      </c>
      <c r="X204" s="103">
        <v>450</v>
      </c>
      <c r="Y204" s="106" t="s">
        <v>1431</v>
      </c>
      <c r="Z204" s="77" t="s">
        <v>44</v>
      </c>
      <c r="AA204" s="104" t="s">
        <v>1432</v>
      </c>
      <c r="AB204" s="104" t="s">
        <v>1433</v>
      </c>
      <c r="AC204" s="104" t="s">
        <v>1434</v>
      </c>
      <c r="AD204" s="104" t="s">
        <v>37</v>
      </c>
      <c r="AE204" s="104" t="s">
        <v>37</v>
      </c>
      <c r="AF204" s="104"/>
      <c r="AG204" s="104"/>
      <c r="AH204" t="s">
        <v>939</v>
      </c>
      <c r="AI204" t="s">
        <v>174</v>
      </c>
      <c r="AJ204" t="s">
        <v>1435</v>
      </c>
      <c r="AK204" s="121">
        <v>577.5</v>
      </c>
      <c r="AL204" s="118" cm="1">
        <f t="array" ref="AL204">[1]!SENTRUM_USD_CIF_NETTO_RUS(X204/1000,AK204*1.15,85,18)</f>
        <v>19.53</v>
      </c>
      <c r="AM204" s="121">
        <f t="shared" si="185"/>
        <v>2.9749103942652328</v>
      </c>
      <c r="AN204" s="127"/>
    </row>
    <row r="205" spans="1:40" customFormat="1">
      <c r="A205" s="45">
        <v>23</v>
      </c>
      <c r="B205" s="83"/>
      <c r="C205" s="46">
        <f t="shared" si="181"/>
        <v>9785002696291</v>
      </c>
      <c r="D205" s="47" t="s">
        <v>30</v>
      </c>
      <c r="E205" s="48" t="s">
        <v>31</v>
      </c>
      <c r="F205" s="49" t="s">
        <v>28</v>
      </c>
      <c r="G205" s="50">
        <v>450</v>
      </c>
      <c r="H205" s="47" t="s">
        <v>1103</v>
      </c>
      <c r="I205" s="123" t="s">
        <v>1104</v>
      </c>
      <c r="J205" s="47" t="s">
        <v>1105</v>
      </c>
      <c r="K205" s="51">
        <v>2026</v>
      </c>
      <c r="L205" s="47" t="s">
        <v>943</v>
      </c>
      <c r="M205" s="47" t="s">
        <v>976</v>
      </c>
      <c r="N205" s="47" t="s">
        <v>1106</v>
      </c>
      <c r="O205" s="47" t="s">
        <v>1107</v>
      </c>
      <c r="P205" s="47" t="s">
        <v>1108</v>
      </c>
      <c r="Q205" s="81">
        <f t="shared" ref="Q205" si="207">ROUND(W205*(100%-Discount),1)</f>
        <v>67.400000000000006</v>
      </c>
      <c r="R205" s="1"/>
      <c r="S205" s="74" t="str">
        <f t="shared" si="183"/>
        <v/>
      </c>
      <c r="T205" s="52" t="str">
        <f t="shared" si="184"/>
        <v>Image</v>
      </c>
      <c r="U205" s="103">
        <v>9785002696291</v>
      </c>
      <c r="V205" s="112" t="s">
        <v>1109</v>
      </c>
      <c r="W205" s="125" cm="1">
        <f t="array" ref="W205">[1]!SENTRUM_USD_PRICE_RUS_2024(AL205,2.5)</f>
        <v>67.400000000000006</v>
      </c>
      <c r="X205" s="103">
        <v>489</v>
      </c>
      <c r="Y205" s="106" t="s">
        <v>1431</v>
      </c>
      <c r="Z205" s="77" t="s">
        <v>44</v>
      </c>
      <c r="AA205" s="104" t="s">
        <v>1432</v>
      </c>
      <c r="AB205" s="104" t="s">
        <v>1433</v>
      </c>
      <c r="AC205" s="104" t="s">
        <v>1434</v>
      </c>
      <c r="AD205" s="104" t="s">
        <v>37</v>
      </c>
      <c r="AE205" s="104" t="s">
        <v>37</v>
      </c>
      <c r="AF205" s="104"/>
      <c r="AG205" s="104"/>
      <c r="AH205" t="s">
        <v>939</v>
      </c>
      <c r="AI205" t="s">
        <v>174</v>
      </c>
      <c r="AJ205" t="s">
        <v>1435</v>
      </c>
      <c r="AK205" s="121">
        <v>943.36</v>
      </c>
      <c r="AL205" s="118" cm="1">
        <f t="array" ref="AL205">[1]!SENTRUM_USD_CIF_NETTO_RUS(X205/1000,AK205*1.15,85,18)</f>
        <v>26.74</v>
      </c>
      <c r="AM205" s="130">
        <f t="shared" si="185"/>
        <v>2.5205684367988037</v>
      </c>
      <c r="AN205" s="127"/>
    </row>
    <row r="206" spans="1:40" customFormat="1">
      <c r="A206" s="45">
        <v>24</v>
      </c>
      <c r="B206" s="83"/>
      <c r="C206" s="46">
        <f t="shared" si="181"/>
        <v>9785042473029</v>
      </c>
      <c r="D206" s="47" t="s">
        <v>30</v>
      </c>
      <c r="E206" s="48" t="s">
        <v>31</v>
      </c>
      <c r="F206" s="49" t="s">
        <v>28</v>
      </c>
      <c r="G206" s="50">
        <v>736</v>
      </c>
      <c r="H206" s="47" t="s">
        <v>1110</v>
      </c>
      <c r="I206" s="123" t="s">
        <v>1111</v>
      </c>
      <c r="J206" s="47" t="s">
        <v>1112</v>
      </c>
      <c r="K206" s="51">
        <v>2026</v>
      </c>
      <c r="L206" s="47" t="s">
        <v>25</v>
      </c>
      <c r="M206" s="47" t="s">
        <v>1113</v>
      </c>
      <c r="N206" s="47" t="s">
        <v>1114</v>
      </c>
      <c r="O206" s="47" t="s">
        <v>1115</v>
      </c>
      <c r="P206" s="47" t="s">
        <v>1116</v>
      </c>
      <c r="Q206" s="81">
        <f t="shared" ref="Q206" si="208">ROUND(W206*(100%-Discount),1)</f>
        <v>63.7</v>
      </c>
      <c r="R206" s="1"/>
      <c r="S206" s="74" t="str">
        <f t="shared" si="183"/>
        <v/>
      </c>
      <c r="T206" s="52" t="str">
        <f t="shared" si="184"/>
        <v>Image</v>
      </c>
      <c r="U206" s="103">
        <v>9785042473029</v>
      </c>
      <c r="V206" s="112" t="s">
        <v>1117</v>
      </c>
      <c r="W206" s="125" cm="1">
        <f t="array" ref="W206">[1]!SENTRUM_USD_PRICE_RUS_2024(AL206,2.5)</f>
        <v>63.7</v>
      </c>
      <c r="X206" s="103">
        <v>754</v>
      </c>
      <c r="Y206" s="106" t="s">
        <v>1431</v>
      </c>
      <c r="Z206" s="77" t="s">
        <v>44</v>
      </c>
      <c r="AA206" s="104" t="s">
        <v>1432</v>
      </c>
      <c r="AB206" s="104" t="s">
        <v>1433</v>
      </c>
      <c r="AC206" s="104" t="s">
        <v>1434</v>
      </c>
      <c r="AD206" s="104" t="s">
        <v>37</v>
      </c>
      <c r="AE206" s="104" t="s">
        <v>37</v>
      </c>
      <c r="AF206" s="104"/>
      <c r="AG206" s="104"/>
      <c r="AH206" t="s">
        <v>939</v>
      </c>
      <c r="AI206" t="s">
        <v>174</v>
      </c>
      <c r="AJ206" t="s">
        <v>1435</v>
      </c>
      <c r="AK206" s="121">
        <v>542.1</v>
      </c>
      <c r="AL206" s="118" cm="1">
        <f t="array" ref="AL206">[1]!SENTRUM_USD_CIF_NETTO_RUS(X206/1000,AK206*1.15,85,18)</f>
        <v>25.29</v>
      </c>
      <c r="AM206" s="130">
        <f t="shared" si="185"/>
        <v>2.5187821273230528</v>
      </c>
      <c r="AN206" s="127"/>
    </row>
    <row r="207" spans="1:40" customFormat="1">
      <c r="A207" s="45">
        <v>25</v>
      </c>
      <c r="B207" s="83"/>
      <c r="C207" s="46">
        <f t="shared" si="181"/>
        <v>9785171823634</v>
      </c>
      <c r="D207" s="47" t="s">
        <v>30</v>
      </c>
      <c r="E207" s="48" t="s">
        <v>31</v>
      </c>
      <c r="F207" s="49" t="s">
        <v>28</v>
      </c>
      <c r="G207" s="50">
        <v>400</v>
      </c>
      <c r="H207" s="47" t="s">
        <v>1118</v>
      </c>
      <c r="I207" s="123" t="s">
        <v>1119</v>
      </c>
      <c r="J207" s="47" t="s">
        <v>1120</v>
      </c>
      <c r="K207" s="51">
        <v>2026</v>
      </c>
      <c r="L207" s="47" t="s">
        <v>24</v>
      </c>
      <c r="M207" s="47" t="s">
        <v>1121</v>
      </c>
      <c r="N207" s="47" t="s">
        <v>1122</v>
      </c>
      <c r="O207" s="47" t="s">
        <v>1123</v>
      </c>
      <c r="P207" s="47" t="s">
        <v>1124</v>
      </c>
      <c r="Q207" s="81">
        <f t="shared" ref="Q207" si="209">ROUND(W207*(100%-Discount),1)</f>
        <v>62.7</v>
      </c>
      <c r="R207" s="1"/>
      <c r="S207" s="74" t="str">
        <f t="shared" si="183"/>
        <v/>
      </c>
      <c r="T207" s="52" t="str">
        <f t="shared" si="184"/>
        <v>Image</v>
      </c>
      <c r="U207" s="103">
        <v>9785171823634</v>
      </c>
      <c r="V207" s="112" t="s">
        <v>1125</v>
      </c>
      <c r="W207" s="125" cm="1">
        <f t="array" ref="W207">[1]!SENTRUM_USD_PRICE_RUS_2024(AL207,2.5)</f>
        <v>62.7</v>
      </c>
      <c r="X207" s="103">
        <v>572</v>
      </c>
      <c r="Y207" s="106" t="s">
        <v>1431</v>
      </c>
      <c r="Z207" s="77" t="s">
        <v>44</v>
      </c>
      <c r="AA207" s="104" t="s">
        <v>1432</v>
      </c>
      <c r="AB207" s="104" t="s">
        <v>1433</v>
      </c>
      <c r="AC207" s="104" t="s">
        <v>1434</v>
      </c>
      <c r="AD207" s="104" t="s">
        <v>37</v>
      </c>
      <c r="AE207" s="104" t="s">
        <v>37</v>
      </c>
      <c r="AF207" s="104"/>
      <c r="AG207" s="104"/>
      <c r="AH207" t="s">
        <v>939</v>
      </c>
      <c r="AI207" t="s">
        <v>174</v>
      </c>
      <c r="AJ207" t="s">
        <v>1435</v>
      </c>
      <c r="AK207" s="121">
        <v>737.28</v>
      </c>
      <c r="AL207" s="118" cm="1">
        <f t="array" ref="AL207">[1]!SENTRUM_USD_CIF_NETTO_RUS(X207/1000,AK207*1.15,85,18)</f>
        <v>24.88</v>
      </c>
      <c r="AM207" s="130">
        <f t="shared" si="185"/>
        <v>2.5200964630225084</v>
      </c>
      <c r="AN207" s="127"/>
    </row>
    <row r="208" spans="1:40" customFormat="1">
      <c r="A208" s="45">
        <v>26</v>
      </c>
      <c r="B208" s="83"/>
      <c r="C208" s="46">
        <f t="shared" si="181"/>
        <v>9785235049451</v>
      </c>
      <c r="D208" s="47" t="s">
        <v>30</v>
      </c>
      <c r="E208" s="48" t="s">
        <v>31</v>
      </c>
      <c r="F208" s="49" t="s">
        <v>28</v>
      </c>
      <c r="G208" s="50">
        <v>431</v>
      </c>
      <c r="H208" s="47" t="s">
        <v>1126</v>
      </c>
      <c r="I208" s="123" t="s">
        <v>1127</v>
      </c>
      <c r="J208" s="47" t="s">
        <v>1128</v>
      </c>
      <c r="K208" s="51">
        <v>2026</v>
      </c>
      <c r="L208" s="47" t="s">
        <v>1129</v>
      </c>
      <c r="M208" s="47" t="s">
        <v>1130</v>
      </c>
      <c r="N208" s="47" t="s">
        <v>1131</v>
      </c>
      <c r="O208" s="47" t="s">
        <v>1132</v>
      </c>
      <c r="P208" s="47" t="s">
        <v>1133</v>
      </c>
      <c r="Q208" s="81">
        <f t="shared" ref="Q208" si="210">ROUND(W208*(100%-Discount),1)</f>
        <v>64.599999999999994</v>
      </c>
      <c r="R208" s="1"/>
      <c r="S208" s="74" t="str">
        <f t="shared" si="183"/>
        <v/>
      </c>
      <c r="T208" s="52" t="str">
        <f t="shared" si="184"/>
        <v>Image</v>
      </c>
      <c r="U208" s="103">
        <v>9785235049451</v>
      </c>
      <c r="V208" s="112" t="s">
        <v>1134</v>
      </c>
      <c r="W208" s="125" cm="1">
        <f t="array" ref="W208">[1]!SENTRUM_USD_PRICE_RUS_2024(AL208,2.5)</f>
        <v>64.599999999999994</v>
      </c>
      <c r="X208" s="103">
        <v>473</v>
      </c>
      <c r="Y208" s="106" t="s">
        <v>1431</v>
      </c>
      <c r="Z208" s="77" t="s">
        <v>44</v>
      </c>
      <c r="AA208" s="104" t="s">
        <v>1432</v>
      </c>
      <c r="AB208" s="104" t="s">
        <v>1433</v>
      </c>
      <c r="AC208" s="104" t="s">
        <v>1434</v>
      </c>
      <c r="AD208" s="104" t="s">
        <v>37</v>
      </c>
      <c r="AE208" s="104" t="s">
        <v>37</v>
      </c>
      <c r="AF208" s="104"/>
      <c r="AG208" s="104"/>
      <c r="AH208" t="s">
        <v>939</v>
      </c>
      <c r="AI208" t="s">
        <v>174</v>
      </c>
      <c r="AJ208" t="s">
        <v>1435</v>
      </c>
      <c r="AK208" s="121">
        <v>900.92</v>
      </c>
      <c r="AL208" s="118" cm="1">
        <f t="array" ref="AL208">[1]!SENTRUM_USD_CIF_NETTO_RUS(X208/1000,AK208*1.15,85,18)</f>
        <v>25.66</v>
      </c>
      <c r="AM208" s="130">
        <f t="shared" si="185"/>
        <v>2.5175370226032734</v>
      </c>
      <c r="AN208" s="127"/>
    </row>
    <row r="209" spans="1:40" customFormat="1">
      <c r="A209" s="45">
        <v>27</v>
      </c>
      <c r="B209" s="83"/>
      <c r="C209" s="46">
        <f t="shared" si="181"/>
        <v>9785995512486</v>
      </c>
      <c r="D209" s="47" t="s">
        <v>30</v>
      </c>
      <c r="E209" s="48" t="s">
        <v>31</v>
      </c>
      <c r="F209" s="49" t="s">
        <v>28</v>
      </c>
      <c r="G209" s="50">
        <v>320</v>
      </c>
      <c r="H209" s="47" t="s">
        <v>1135</v>
      </c>
      <c r="I209" s="123" t="s">
        <v>1136</v>
      </c>
      <c r="J209" s="47" t="s">
        <v>1137</v>
      </c>
      <c r="K209" s="51">
        <v>2026</v>
      </c>
      <c r="L209" s="47" t="s">
        <v>1138</v>
      </c>
      <c r="M209" s="47" t="s">
        <v>1139</v>
      </c>
      <c r="N209" s="47" t="s">
        <v>1140</v>
      </c>
      <c r="O209" s="47" t="s">
        <v>1141</v>
      </c>
      <c r="P209" s="47" t="s">
        <v>1142</v>
      </c>
      <c r="Q209" s="81">
        <f t="shared" ref="Q209" si="211">ROUND(W209*(100%-Discount),1)</f>
        <v>42.7</v>
      </c>
      <c r="R209" s="1"/>
      <c r="S209" s="74" t="str">
        <f t="shared" si="183"/>
        <v/>
      </c>
      <c r="T209" s="52" t="str">
        <f t="shared" si="184"/>
        <v>Image</v>
      </c>
      <c r="U209" s="103">
        <v>9785995512486</v>
      </c>
      <c r="V209" s="112" t="s">
        <v>1143</v>
      </c>
      <c r="W209" s="105" cm="1">
        <f t="array" ref="W209">[1]!SENTRUM_USD_PRICE_RUS_2024(AL209,2.95)</f>
        <v>42.7</v>
      </c>
      <c r="X209" s="103">
        <v>334</v>
      </c>
      <c r="Y209" s="106" t="s">
        <v>1431</v>
      </c>
      <c r="Z209" s="77" t="s">
        <v>44</v>
      </c>
      <c r="AA209" s="104" t="s">
        <v>1432</v>
      </c>
      <c r="AB209" s="104" t="s">
        <v>1433</v>
      </c>
      <c r="AC209" s="104" t="s">
        <v>1434</v>
      </c>
      <c r="AD209" s="104" t="s">
        <v>37</v>
      </c>
      <c r="AE209" s="104" t="s">
        <v>37</v>
      </c>
      <c r="AF209" s="104"/>
      <c r="AG209" s="104"/>
      <c r="AH209" t="s">
        <v>939</v>
      </c>
      <c r="AI209" t="s">
        <v>174</v>
      </c>
      <c r="AJ209" t="s">
        <v>1435</v>
      </c>
      <c r="AK209" s="121">
        <v>417.3</v>
      </c>
      <c r="AL209" s="118" cm="1">
        <f t="array" ref="AL209">[1]!SENTRUM_USD_CIF_NETTO_RUS(X209/1000,AK209*1.15,85,18)</f>
        <v>14.3</v>
      </c>
      <c r="AM209" s="121">
        <f t="shared" si="185"/>
        <v>2.9860139860139863</v>
      </c>
      <c r="AN209" s="127"/>
    </row>
    <row r="210" spans="1:40" customFormat="1">
      <c r="A210" s="45">
        <v>28</v>
      </c>
      <c r="B210" s="83"/>
      <c r="C210" s="46">
        <f t="shared" si="181"/>
        <v>9785389242081</v>
      </c>
      <c r="D210" s="47" t="s">
        <v>30</v>
      </c>
      <c r="E210" s="48" t="s">
        <v>31</v>
      </c>
      <c r="F210" s="49" t="s">
        <v>28</v>
      </c>
      <c r="G210" s="50">
        <v>256</v>
      </c>
      <c r="H210" s="47" t="s">
        <v>1144</v>
      </c>
      <c r="I210" s="123" t="s">
        <v>1145</v>
      </c>
      <c r="J210" s="47" t="s">
        <v>1146</v>
      </c>
      <c r="K210" s="51">
        <v>2026</v>
      </c>
      <c r="L210" s="47" t="s">
        <v>1007</v>
      </c>
      <c r="M210" s="47" t="s">
        <v>1147</v>
      </c>
      <c r="N210" s="47" t="s">
        <v>1148</v>
      </c>
      <c r="O210" s="47" t="s">
        <v>1149</v>
      </c>
      <c r="P210" s="47" t="s">
        <v>1150</v>
      </c>
      <c r="Q210" s="81">
        <f t="shared" ref="Q210" si="212">ROUND(W210*(100%-Discount),1)</f>
        <v>52.9</v>
      </c>
      <c r="R210" s="1"/>
      <c r="S210" s="74" t="str">
        <f t="shared" si="183"/>
        <v/>
      </c>
      <c r="T210" s="52" t="str">
        <f t="shared" si="184"/>
        <v>Image</v>
      </c>
      <c r="U210" s="103">
        <v>9785389242081</v>
      </c>
      <c r="V210" s="112" t="s">
        <v>1151</v>
      </c>
      <c r="W210" s="105" cm="1">
        <f t="array" ref="W210">[1]!SENTRUM_USD_PRICE_RUS_2024(AL210,2.95)</f>
        <v>52.9</v>
      </c>
      <c r="X210" s="103">
        <v>360</v>
      </c>
      <c r="Y210" s="106" t="s">
        <v>1431</v>
      </c>
      <c r="Z210" s="77" t="s">
        <v>44</v>
      </c>
      <c r="AA210" s="104" t="s">
        <v>1432</v>
      </c>
      <c r="AB210" s="104" t="s">
        <v>1433</v>
      </c>
      <c r="AC210" s="104" t="s">
        <v>1434</v>
      </c>
      <c r="AD210" s="104" t="s">
        <v>37</v>
      </c>
      <c r="AE210" s="104" t="s">
        <v>37</v>
      </c>
      <c r="AF210" s="104"/>
      <c r="AG210" s="104"/>
      <c r="AH210" t="s">
        <v>939</v>
      </c>
      <c r="AI210" t="s">
        <v>174</v>
      </c>
      <c r="AJ210" t="s">
        <v>1435</v>
      </c>
      <c r="AK210" s="121">
        <v>583.74</v>
      </c>
      <c r="AL210" s="118" cm="1">
        <f t="array" ref="AL210">[1]!SENTRUM_USD_CIF_NETTO_RUS(X210/1000,AK210*1.15,85,18)</f>
        <v>17.75</v>
      </c>
      <c r="AM210" s="121">
        <f t="shared" si="185"/>
        <v>2.9802816901408451</v>
      </c>
      <c r="AN210" s="127"/>
    </row>
    <row r="211" spans="1:40" customFormat="1">
      <c r="A211" s="45">
        <v>29</v>
      </c>
      <c r="B211" s="83"/>
      <c r="C211" s="46">
        <f t="shared" si="181"/>
        <v>9785389336773</v>
      </c>
      <c r="D211" s="47" t="s">
        <v>30</v>
      </c>
      <c r="E211" s="48" t="s">
        <v>1152</v>
      </c>
      <c r="F211" s="49" t="s">
        <v>28</v>
      </c>
      <c r="G211" s="50">
        <v>144</v>
      </c>
      <c r="H211" s="47" t="s">
        <v>1153</v>
      </c>
      <c r="I211" s="123" t="s">
        <v>1154</v>
      </c>
      <c r="J211" s="47" t="s">
        <v>1155</v>
      </c>
      <c r="K211" s="51">
        <v>2026</v>
      </c>
      <c r="L211" s="47" t="s">
        <v>1007</v>
      </c>
      <c r="M211" s="47" t="s">
        <v>1156</v>
      </c>
      <c r="N211" s="47" t="s">
        <v>1157</v>
      </c>
      <c r="O211" s="47" t="s">
        <v>1158</v>
      </c>
      <c r="P211" s="47" t="s">
        <v>1159</v>
      </c>
      <c r="Q211" s="81">
        <f t="shared" ref="Q211" si="213">ROUND(W211*(100%-Discount),1)</f>
        <v>50.6</v>
      </c>
      <c r="R211" s="1"/>
      <c r="S211" s="74" t="str">
        <f t="shared" si="183"/>
        <v/>
      </c>
      <c r="T211" s="52" t="str">
        <f t="shared" si="184"/>
        <v>Image</v>
      </c>
      <c r="U211" s="103">
        <v>9785389336773</v>
      </c>
      <c r="V211" s="112" t="s">
        <v>1160</v>
      </c>
      <c r="W211" s="105" cm="1">
        <f t="array" ref="W211">[1]!SENTRUM_USD_PRICE_RUS_2024(AL211,2.95)</f>
        <v>50.6</v>
      </c>
      <c r="X211" s="103">
        <v>375</v>
      </c>
      <c r="Y211" s="106" t="s">
        <v>1431</v>
      </c>
      <c r="Z211" s="77" t="s">
        <v>44</v>
      </c>
      <c r="AA211" s="104" t="s">
        <v>1432</v>
      </c>
      <c r="AB211" s="104" t="s">
        <v>1433</v>
      </c>
      <c r="AC211" s="104" t="s">
        <v>1434</v>
      </c>
      <c r="AD211" s="104" t="s">
        <v>37</v>
      </c>
      <c r="AE211" s="104" t="s">
        <v>37</v>
      </c>
      <c r="AF211" s="104"/>
      <c r="AG211" s="104"/>
      <c r="AH211" t="s">
        <v>939</v>
      </c>
      <c r="AI211" t="s">
        <v>174</v>
      </c>
      <c r="AJ211" t="s">
        <v>1435</v>
      </c>
      <c r="AK211" s="121">
        <v>520.76</v>
      </c>
      <c r="AL211" s="118" cm="1">
        <f t="array" ref="AL211">[1]!SENTRUM_USD_CIF_NETTO_RUS(X211/1000,AK211*1.15,85,18)</f>
        <v>16.97</v>
      </c>
      <c r="AM211" s="121">
        <f t="shared" si="185"/>
        <v>2.9817324690630529</v>
      </c>
      <c r="AN211" s="127"/>
    </row>
    <row r="212" spans="1:40" customFormat="1">
      <c r="A212" s="45">
        <v>30</v>
      </c>
      <c r="B212" s="83"/>
      <c r="C212" s="46">
        <f t="shared" si="181"/>
        <v>9785389336759</v>
      </c>
      <c r="D212" s="47" t="s">
        <v>30</v>
      </c>
      <c r="E212" s="48" t="s">
        <v>1152</v>
      </c>
      <c r="F212" s="49" t="s">
        <v>28</v>
      </c>
      <c r="G212" s="50">
        <v>144</v>
      </c>
      <c r="H212" s="47" t="s">
        <v>1161</v>
      </c>
      <c r="I212" s="123" t="s">
        <v>1162</v>
      </c>
      <c r="J212" s="47" t="s">
        <v>1163</v>
      </c>
      <c r="K212" s="51">
        <v>2026</v>
      </c>
      <c r="L212" s="47" t="s">
        <v>1007</v>
      </c>
      <c r="M212" s="47" t="s">
        <v>1156</v>
      </c>
      <c r="N212" s="47" t="s">
        <v>1164</v>
      </c>
      <c r="O212" s="47" t="s">
        <v>1165</v>
      </c>
      <c r="P212" s="47" t="s">
        <v>1166</v>
      </c>
      <c r="Q212" s="81">
        <f t="shared" ref="Q212" si="214">ROUND(W212*(100%-Discount),1)</f>
        <v>50.6</v>
      </c>
      <c r="R212" s="1"/>
      <c r="S212" s="74" t="str">
        <f t="shared" si="183"/>
        <v/>
      </c>
      <c r="T212" s="52" t="str">
        <f t="shared" si="184"/>
        <v>Image</v>
      </c>
      <c r="U212" s="103">
        <v>9785389336759</v>
      </c>
      <c r="V212" s="112" t="s">
        <v>1167</v>
      </c>
      <c r="W212" s="105" cm="1">
        <f t="array" ref="W212">[1]!SENTRUM_USD_PRICE_RUS_2024(AL212,2.95)</f>
        <v>50.6</v>
      </c>
      <c r="X212" s="103">
        <v>375</v>
      </c>
      <c r="Y212" s="106" t="s">
        <v>1431</v>
      </c>
      <c r="Z212" s="77" t="s">
        <v>44</v>
      </c>
      <c r="AA212" s="104" t="s">
        <v>1432</v>
      </c>
      <c r="AB212" s="104" t="s">
        <v>1433</v>
      </c>
      <c r="AC212" s="104" t="s">
        <v>1434</v>
      </c>
      <c r="AD212" s="104" t="s">
        <v>37</v>
      </c>
      <c r="AE212" s="104" t="s">
        <v>37</v>
      </c>
      <c r="AF212" s="104"/>
      <c r="AG212" s="104"/>
      <c r="AH212" t="s">
        <v>939</v>
      </c>
      <c r="AI212" t="s">
        <v>174</v>
      </c>
      <c r="AJ212" t="s">
        <v>1435</v>
      </c>
      <c r="AK212" s="121">
        <v>520.76</v>
      </c>
      <c r="AL212" s="118" cm="1">
        <f t="array" ref="AL212">[1]!SENTRUM_USD_CIF_NETTO_RUS(X212/1000,AK212*1.15,85,18)</f>
        <v>16.97</v>
      </c>
      <c r="AM212" s="121">
        <f t="shared" si="185"/>
        <v>2.9817324690630529</v>
      </c>
      <c r="AN212" s="127"/>
    </row>
    <row r="213" spans="1:40" customFormat="1">
      <c r="A213" s="45">
        <v>31</v>
      </c>
      <c r="B213" s="83"/>
      <c r="C213" s="46">
        <f t="shared" si="181"/>
        <v>9785042286278</v>
      </c>
      <c r="D213" s="47" t="s">
        <v>30</v>
      </c>
      <c r="E213" s="48" t="s">
        <v>1168</v>
      </c>
      <c r="F213" s="49" t="s">
        <v>28</v>
      </c>
      <c r="G213" s="50">
        <v>128</v>
      </c>
      <c r="H213" s="47" t="s">
        <v>1169</v>
      </c>
      <c r="I213" s="123" t="s">
        <v>1170</v>
      </c>
      <c r="J213" s="47" t="s">
        <v>1171</v>
      </c>
      <c r="K213" s="51">
        <v>2026</v>
      </c>
      <c r="L213" s="47" t="s">
        <v>25</v>
      </c>
      <c r="M213" s="47" t="s">
        <v>1172</v>
      </c>
      <c r="N213" s="47" t="s">
        <v>1173</v>
      </c>
      <c r="O213" s="47" t="s">
        <v>1174</v>
      </c>
      <c r="P213" s="47" t="s">
        <v>1175</v>
      </c>
      <c r="Q213" s="81">
        <f t="shared" ref="Q213" si="215">ROUND(W213*(100%-Discount),1)</f>
        <v>51.8</v>
      </c>
      <c r="R213" s="1"/>
      <c r="S213" s="74" t="str">
        <f t="shared" si="183"/>
        <v/>
      </c>
      <c r="T213" s="52" t="str">
        <f t="shared" si="184"/>
        <v>Image</v>
      </c>
      <c r="U213" s="103">
        <v>9785042286278</v>
      </c>
      <c r="V213" s="112" t="s">
        <v>1176</v>
      </c>
      <c r="W213" s="105" cm="1">
        <f t="array" ref="W213">[1]!SENTRUM_USD_PRICE_RUS_2024(AL213,2.95)</f>
        <v>51.8</v>
      </c>
      <c r="X213" s="103">
        <v>335</v>
      </c>
      <c r="Y213" s="106" t="s">
        <v>1431</v>
      </c>
      <c r="Z213" s="77" t="s">
        <v>44</v>
      </c>
      <c r="AA213" s="104" t="s">
        <v>1432</v>
      </c>
      <c r="AB213" s="104" t="s">
        <v>1433</v>
      </c>
      <c r="AC213" s="104" t="s">
        <v>1434</v>
      </c>
      <c r="AD213" s="104" t="s">
        <v>37</v>
      </c>
      <c r="AE213" s="104" t="s">
        <v>37</v>
      </c>
      <c r="AF213" s="104"/>
      <c r="AG213" s="104"/>
      <c r="AH213" t="s">
        <v>939</v>
      </c>
      <c r="AI213" t="s">
        <v>174</v>
      </c>
      <c r="AJ213" t="s">
        <v>1435</v>
      </c>
      <c r="AK213" s="121">
        <v>592.79999999999995</v>
      </c>
      <c r="AL213" s="118" cm="1">
        <f t="array" ref="AL213">[1]!SENTRUM_USD_CIF_NETTO_RUS(X213/1000,AK213*1.15,85,18)</f>
        <v>17.39</v>
      </c>
      <c r="AM213" s="121">
        <f t="shared" si="185"/>
        <v>2.978723404255319</v>
      </c>
      <c r="AN213" s="127"/>
    </row>
    <row r="214" spans="1:40" customFormat="1">
      <c r="A214" s="45">
        <v>32</v>
      </c>
      <c r="B214" s="83"/>
      <c r="C214" s="46">
        <f t="shared" si="181"/>
        <v>9785042389559</v>
      </c>
      <c r="D214" s="47" t="s">
        <v>30</v>
      </c>
      <c r="E214" s="48" t="s">
        <v>1168</v>
      </c>
      <c r="F214" s="49" t="s">
        <v>28</v>
      </c>
      <c r="G214" s="50">
        <v>144</v>
      </c>
      <c r="H214" s="47" t="s">
        <v>1177</v>
      </c>
      <c r="I214" s="123" t="s">
        <v>1178</v>
      </c>
      <c r="J214" s="47" t="s">
        <v>1179</v>
      </c>
      <c r="K214" s="51">
        <v>2026</v>
      </c>
      <c r="L214" s="47" t="s">
        <v>729</v>
      </c>
      <c r="M214" s="47" t="s">
        <v>1180</v>
      </c>
      <c r="N214" s="47" t="s">
        <v>1181</v>
      </c>
      <c r="O214" s="47" t="s">
        <v>1182</v>
      </c>
      <c r="P214" s="47" t="s">
        <v>1183</v>
      </c>
      <c r="Q214" s="81">
        <f t="shared" ref="Q214" si="216">ROUND(W214*(100%-Discount),1)</f>
        <v>65.7</v>
      </c>
      <c r="R214" s="1"/>
      <c r="S214" s="74" t="str">
        <f t="shared" si="183"/>
        <v/>
      </c>
      <c r="T214" s="52" t="str">
        <f t="shared" si="184"/>
        <v>Image</v>
      </c>
      <c r="U214" s="103">
        <v>9785042389559</v>
      </c>
      <c r="V214" s="112" t="s">
        <v>1184</v>
      </c>
      <c r="W214" s="125" cm="1">
        <f t="array" ref="W214">[1]!SENTRUM_USD_PRICE_RUS_2024(AL214,2.5)</f>
        <v>65.7</v>
      </c>
      <c r="X214" s="103">
        <v>590</v>
      </c>
      <c r="Y214" s="106" t="s">
        <v>1431</v>
      </c>
      <c r="Z214" s="77" t="s">
        <v>44</v>
      </c>
      <c r="AA214" s="104" t="s">
        <v>1432</v>
      </c>
      <c r="AB214" s="104" t="s">
        <v>1433</v>
      </c>
      <c r="AC214" s="104" t="s">
        <v>1434</v>
      </c>
      <c r="AD214" s="104" t="s">
        <v>37</v>
      </c>
      <c r="AE214" s="104" t="s">
        <v>37</v>
      </c>
      <c r="AF214" s="104"/>
      <c r="AG214" s="104"/>
      <c r="AH214" t="s">
        <v>939</v>
      </c>
      <c r="AI214" t="s">
        <v>174</v>
      </c>
      <c r="AJ214" t="s">
        <v>1435</v>
      </c>
      <c r="AK214" s="121">
        <v>783.9</v>
      </c>
      <c r="AL214" s="118" cm="1">
        <f t="array" ref="AL214">[1]!SENTRUM_USD_CIF_NETTO_RUS(X214/1000,AK214*1.15,85,18)</f>
        <v>26.07</v>
      </c>
      <c r="AM214" s="130">
        <f t="shared" si="185"/>
        <v>2.5201380897583432</v>
      </c>
      <c r="AN214" s="127"/>
    </row>
    <row r="215" spans="1:40" customFormat="1">
      <c r="A215" s="45">
        <v>33</v>
      </c>
      <c r="B215" s="83"/>
      <c r="C215" s="46">
        <f t="shared" si="181"/>
        <v>9785171856359</v>
      </c>
      <c r="D215" s="47" t="s">
        <v>30</v>
      </c>
      <c r="E215" s="48" t="s">
        <v>1168</v>
      </c>
      <c r="F215" s="49" t="s">
        <v>28</v>
      </c>
      <c r="G215" s="50">
        <v>192</v>
      </c>
      <c r="H215" s="47" t="s">
        <v>1185</v>
      </c>
      <c r="I215" s="123" t="s">
        <v>1186</v>
      </c>
      <c r="J215" s="47" t="s">
        <v>1187</v>
      </c>
      <c r="K215" s="51">
        <v>2026</v>
      </c>
      <c r="L215" s="47" t="s">
        <v>24</v>
      </c>
      <c r="M215" s="47" t="s">
        <v>1188</v>
      </c>
      <c r="N215" s="47" t="s">
        <v>1189</v>
      </c>
      <c r="O215" s="47" t="s">
        <v>1190</v>
      </c>
      <c r="P215" s="47" t="s">
        <v>1191</v>
      </c>
      <c r="Q215" s="81">
        <f t="shared" ref="Q215" si="217">ROUND(W215*(100%-Discount),1)</f>
        <v>64.8</v>
      </c>
      <c r="R215" s="1"/>
      <c r="S215" s="74" t="str">
        <f t="shared" si="183"/>
        <v/>
      </c>
      <c r="T215" s="52" t="str">
        <f t="shared" si="184"/>
        <v>Image</v>
      </c>
      <c r="U215" s="103">
        <v>9785171856359</v>
      </c>
      <c r="V215" s="112" t="s">
        <v>1192</v>
      </c>
      <c r="W215" s="105" cm="1">
        <f t="array" ref="W215">[1]!SENTRUM_USD_PRICE_RUS_2024(AL215,2.95)</f>
        <v>64.8</v>
      </c>
      <c r="X215" s="103">
        <v>530</v>
      </c>
      <c r="Y215" s="106" t="s">
        <v>1431</v>
      </c>
      <c r="Z215" s="77" t="s">
        <v>44</v>
      </c>
      <c r="AA215" s="104" t="s">
        <v>1432</v>
      </c>
      <c r="AB215" s="104" t="s">
        <v>1433</v>
      </c>
      <c r="AC215" s="104" t="s">
        <v>1434</v>
      </c>
      <c r="AD215" s="104" t="s">
        <v>37</v>
      </c>
      <c r="AE215" s="104" t="s">
        <v>37</v>
      </c>
      <c r="AF215" s="104"/>
      <c r="AG215" s="104"/>
      <c r="AH215" t="s">
        <v>939</v>
      </c>
      <c r="AI215" t="s">
        <v>174</v>
      </c>
      <c r="AJ215" t="s">
        <v>1435</v>
      </c>
      <c r="AK215" s="121">
        <v>610.55999999999995</v>
      </c>
      <c r="AL215" s="118" cm="1">
        <f t="array" ref="AL215">[1]!SENTRUM_USD_CIF_NETTO_RUS(X215/1000,AK215*1.15,85,18)</f>
        <v>21.79</v>
      </c>
      <c r="AM215" s="121">
        <f t="shared" si="185"/>
        <v>2.9738412115649382</v>
      </c>
      <c r="AN215" s="127"/>
    </row>
    <row r="216" spans="1:40" customFormat="1">
      <c r="A216" s="45">
        <v>34</v>
      </c>
      <c r="B216" s="83"/>
      <c r="C216" s="46">
        <f t="shared" si="181"/>
        <v>9785171666552</v>
      </c>
      <c r="D216" s="47" t="s">
        <v>30</v>
      </c>
      <c r="E216" s="48" t="s">
        <v>1168</v>
      </c>
      <c r="F216" s="49" t="s">
        <v>28</v>
      </c>
      <c r="G216" s="50">
        <v>127</v>
      </c>
      <c r="H216" s="47" t="s">
        <v>1193</v>
      </c>
      <c r="I216" s="123" t="s">
        <v>1194</v>
      </c>
      <c r="J216" s="47" t="s">
        <v>1195</v>
      </c>
      <c r="K216" s="51">
        <v>2026</v>
      </c>
      <c r="L216" s="47" t="s">
        <v>24</v>
      </c>
      <c r="M216" s="47" t="s">
        <v>1196</v>
      </c>
      <c r="N216" s="47" t="s">
        <v>1197</v>
      </c>
      <c r="O216" s="47" t="s">
        <v>1198</v>
      </c>
      <c r="P216" s="47" t="s">
        <v>1199</v>
      </c>
      <c r="Q216" s="81">
        <f t="shared" ref="Q216" si="218">ROUND(W216*(100%-Discount),1)</f>
        <v>55.5</v>
      </c>
      <c r="R216" s="1"/>
      <c r="S216" s="74" t="str">
        <f t="shared" si="183"/>
        <v/>
      </c>
      <c r="T216" s="52" t="str">
        <f t="shared" si="184"/>
        <v>Image</v>
      </c>
      <c r="U216" s="103">
        <v>9785171666552</v>
      </c>
      <c r="V216" s="112" t="s">
        <v>1200</v>
      </c>
      <c r="W216" s="105" cm="1">
        <f t="array" ref="W216">[1]!SENTRUM_USD_PRICE_RUS_2024(AL216,2.95)</f>
        <v>55.5</v>
      </c>
      <c r="X216" s="103">
        <v>402</v>
      </c>
      <c r="Y216" s="106" t="s">
        <v>1431</v>
      </c>
      <c r="Z216" s="77" t="s">
        <v>44</v>
      </c>
      <c r="AA216" s="104" t="s">
        <v>1432</v>
      </c>
      <c r="AB216" s="104" t="s">
        <v>1433</v>
      </c>
      <c r="AC216" s="104" t="s">
        <v>1434</v>
      </c>
      <c r="AD216" s="104" t="s">
        <v>37</v>
      </c>
      <c r="AE216" s="104" t="s">
        <v>37</v>
      </c>
      <c r="AF216" s="104"/>
      <c r="AG216" s="104"/>
      <c r="AH216" t="s">
        <v>939</v>
      </c>
      <c r="AI216" t="s">
        <v>174</v>
      </c>
      <c r="AJ216" t="s">
        <v>1435</v>
      </c>
      <c r="AK216" s="121">
        <v>583.67999999999995</v>
      </c>
      <c r="AL216" s="118" cm="1">
        <f t="array" ref="AL216">[1]!SENTRUM_USD_CIF_NETTO_RUS(X216/1000,AK216*1.15,85,18)</f>
        <v>18.63</v>
      </c>
      <c r="AM216" s="121">
        <f t="shared" si="185"/>
        <v>2.9790660225442838</v>
      </c>
      <c r="AN216" s="127"/>
    </row>
    <row r="217" spans="1:40" customFormat="1">
      <c r="A217" s="45">
        <v>35</v>
      </c>
      <c r="B217" s="83"/>
      <c r="C217" s="46">
        <f t="shared" si="181"/>
        <v>9785002237487</v>
      </c>
      <c r="D217" s="47" t="s">
        <v>30</v>
      </c>
      <c r="E217" s="48" t="s">
        <v>1168</v>
      </c>
      <c r="F217" s="49" t="s">
        <v>28</v>
      </c>
      <c r="G217" s="50">
        <v>288</v>
      </c>
      <c r="H217" s="47" t="s">
        <v>1201</v>
      </c>
      <c r="I217" s="123" t="s">
        <v>1202</v>
      </c>
      <c r="J217" s="47" t="s">
        <v>1203</v>
      </c>
      <c r="K217" s="51">
        <v>2026</v>
      </c>
      <c r="L217" s="47" t="s">
        <v>1204</v>
      </c>
      <c r="M217" s="47"/>
      <c r="N217" s="47" t="s">
        <v>1205</v>
      </c>
      <c r="O217" s="47" t="s">
        <v>1206</v>
      </c>
      <c r="P217" s="47" t="s">
        <v>1207</v>
      </c>
      <c r="Q217" s="81">
        <f t="shared" ref="Q217" si="219">ROUND(W217*(100%-Discount),1)</f>
        <v>63.1</v>
      </c>
      <c r="R217" s="1"/>
      <c r="S217" s="74" t="str">
        <f t="shared" si="183"/>
        <v/>
      </c>
      <c r="T217" s="52" t="str">
        <f t="shared" si="184"/>
        <v>Image</v>
      </c>
      <c r="U217" s="103">
        <v>9785002237487</v>
      </c>
      <c r="V217" s="112" t="s">
        <v>1208</v>
      </c>
      <c r="W217" s="105" cm="1">
        <f t="array" ref="W217">[1]!SENTRUM_USD_PRICE_RUS_2024(AL217,2.95)</f>
        <v>63.1</v>
      </c>
      <c r="X217" s="103">
        <v>452</v>
      </c>
      <c r="Y217" s="106" t="s">
        <v>1431</v>
      </c>
      <c r="Z217" s="77" t="s">
        <v>44</v>
      </c>
      <c r="AA217" s="104" t="s">
        <v>1432</v>
      </c>
      <c r="AB217" s="104" t="s">
        <v>1433</v>
      </c>
      <c r="AC217" s="104" t="s">
        <v>1434</v>
      </c>
      <c r="AD217" s="104" t="s">
        <v>37</v>
      </c>
      <c r="AE217" s="104" t="s">
        <v>37</v>
      </c>
      <c r="AF217" s="104"/>
      <c r="AG217" s="104"/>
      <c r="AH217" t="s">
        <v>939</v>
      </c>
      <c r="AI217" t="s">
        <v>174</v>
      </c>
      <c r="AJ217" t="s">
        <v>1435</v>
      </c>
      <c r="AK217" s="121">
        <v>672.34</v>
      </c>
      <c r="AL217" s="118" cm="1">
        <f t="array" ref="AL217">[1]!SENTRUM_USD_CIF_NETTO_RUS(X217/1000,AK217*1.15,85,18)</f>
        <v>21.23</v>
      </c>
      <c r="AM217" s="121">
        <f t="shared" si="185"/>
        <v>2.9722091380122468</v>
      </c>
      <c r="AN217" s="127"/>
    </row>
    <row r="218" spans="1:40" customFormat="1">
      <c r="A218" s="45">
        <v>36</v>
      </c>
      <c r="B218" s="83"/>
      <c r="C218" s="46">
        <f t="shared" si="181"/>
        <v>9785042317781</v>
      </c>
      <c r="D218" s="47" t="s">
        <v>30</v>
      </c>
      <c r="E218" s="48" t="s">
        <v>1209</v>
      </c>
      <c r="F218" s="49" t="s">
        <v>28</v>
      </c>
      <c r="G218" s="50">
        <v>352</v>
      </c>
      <c r="H218" s="47" t="s">
        <v>1210</v>
      </c>
      <c r="I218" s="123" t="s">
        <v>1211</v>
      </c>
      <c r="J218" s="47" t="s">
        <v>1212</v>
      </c>
      <c r="K218" s="51">
        <v>2026</v>
      </c>
      <c r="L218" s="47" t="s">
        <v>729</v>
      </c>
      <c r="M218" s="47" t="s">
        <v>1213</v>
      </c>
      <c r="N218" s="47" t="s">
        <v>1214</v>
      </c>
      <c r="O218" s="47" t="s">
        <v>1215</v>
      </c>
      <c r="P218" s="47" t="s">
        <v>1216</v>
      </c>
      <c r="Q218" s="81">
        <f t="shared" ref="Q218" si="220">ROUND(W218*(100%-Discount),1)</f>
        <v>67.099999999999994</v>
      </c>
      <c r="R218" s="1"/>
      <c r="S218" s="74" t="str">
        <f t="shared" si="183"/>
        <v/>
      </c>
      <c r="T218" s="52" t="str">
        <f t="shared" si="184"/>
        <v>Image</v>
      </c>
      <c r="U218" s="103">
        <v>9785042317781</v>
      </c>
      <c r="V218" s="112" t="s">
        <v>1217</v>
      </c>
      <c r="W218" s="105" cm="1">
        <f t="array" ref="W218">[1]!SENTRUM_USD_PRICE_RUS_2024(AL218,2.95)</f>
        <v>67.099999999999994</v>
      </c>
      <c r="X218" s="103">
        <v>534</v>
      </c>
      <c r="Y218" s="106" t="s">
        <v>1431</v>
      </c>
      <c r="Z218" s="77" t="s">
        <v>44</v>
      </c>
      <c r="AA218" s="104" t="s">
        <v>1432</v>
      </c>
      <c r="AB218" s="104" t="s">
        <v>1433</v>
      </c>
      <c r="AC218" s="104" t="s">
        <v>1434</v>
      </c>
      <c r="AD218" s="104" t="s">
        <v>37</v>
      </c>
      <c r="AE218" s="104" t="s">
        <v>37</v>
      </c>
      <c r="AF218" s="104"/>
      <c r="AG218" s="104"/>
      <c r="AH218" t="s">
        <v>939</v>
      </c>
      <c r="AI218" t="s">
        <v>174</v>
      </c>
      <c r="AJ218" t="s">
        <v>1435</v>
      </c>
      <c r="AK218" s="121">
        <v>651.29999999999995</v>
      </c>
      <c r="AL218" s="118" cm="1">
        <f t="array" ref="AL218">[1]!SENTRUM_USD_CIF_NETTO_RUS(X218/1000,AK218*1.15,85,18)</f>
        <v>22.58</v>
      </c>
      <c r="AM218" s="121">
        <f t="shared" si="185"/>
        <v>2.9716563330380867</v>
      </c>
      <c r="AN218" s="127"/>
    </row>
    <row r="219" spans="1:40" customFormat="1">
      <c r="A219" s="45">
        <v>37</v>
      </c>
      <c r="B219" s="83"/>
      <c r="C219" s="46">
        <f t="shared" si="181"/>
        <v>9785171792619</v>
      </c>
      <c r="D219" s="47" t="s">
        <v>30</v>
      </c>
      <c r="E219" s="48" t="s">
        <v>1209</v>
      </c>
      <c r="F219" s="49" t="s">
        <v>28</v>
      </c>
      <c r="G219" s="50">
        <v>272</v>
      </c>
      <c r="H219" s="47" t="s">
        <v>1218</v>
      </c>
      <c r="I219" s="123" t="s">
        <v>1219</v>
      </c>
      <c r="J219" s="47" t="s">
        <v>1220</v>
      </c>
      <c r="K219" s="51">
        <v>2026</v>
      </c>
      <c r="L219" s="47" t="s">
        <v>24</v>
      </c>
      <c r="M219" s="47" t="s">
        <v>1221</v>
      </c>
      <c r="N219" s="47" t="s">
        <v>1222</v>
      </c>
      <c r="O219" s="47" t="s">
        <v>1223</v>
      </c>
      <c r="P219" s="47" t="s">
        <v>1224</v>
      </c>
      <c r="Q219" s="81">
        <f t="shared" ref="Q219" si="221">ROUND(W219*(100%-Discount),1)</f>
        <v>49.7</v>
      </c>
      <c r="R219" s="1"/>
      <c r="S219" s="74" t="str">
        <f t="shared" si="183"/>
        <v/>
      </c>
      <c r="T219" s="52" t="str">
        <f t="shared" si="184"/>
        <v>Image</v>
      </c>
      <c r="U219" s="103">
        <v>9785171792619</v>
      </c>
      <c r="V219" s="112" t="s">
        <v>1225</v>
      </c>
      <c r="W219" s="105" cm="1">
        <f t="array" ref="W219">[1]!SENTRUM_USD_PRICE_RUS_2024(AL219,2.95)</f>
        <v>49.7</v>
      </c>
      <c r="X219" s="103">
        <v>363</v>
      </c>
      <c r="Y219" s="106" t="s">
        <v>1431</v>
      </c>
      <c r="Z219" s="77" t="s">
        <v>44</v>
      </c>
      <c r="AA219" s="104" t="s">
        <v>1432</v>
      </c>
      <c r="AB219" s="104" t="s">
        <v>1433</v>
      </c>
      <c r="AC219" s="104" t="s">
        <v>1434</v>
      </c>
      <c r="AD219" s="104" t="s">
        <v>37</v>
      </c>
      <c r="AE219" s="104" t="s">
        <v>37</v>
      </c>
      <c r="AF219" s="104"/>
      <c r="AG219" s="104"/>
      <c r="AH219" t="s">
        <v>939</v>
      </c>
      <c r="AI219" t="s">
        <v>174</v>
      </c>
      <c r="AJ219" t="s">
        <v>1435</v>
      </c>
      <c r="AK219" s="121">
        <v>518.4</v>
      </c>
      <c r="AL219" s="118" cm="1">
        <f t="array" ref="AL219">[1]!SENTRUM_USD_CIF_NETTO_RUS(X219/1000,AK219*1.15,85,18)</f>
        <v>16.670000000000002</v>
      </c>
      <c r="AM219" s="121">
        <f t="shared" si="185"/>
        <v>2.9814037192561487</v>
      </c>
      <c r="AN219" s="127"/>
    </row>
    <row r="220" spans="1:40" customFormat="1">
      <c r="A220" s="45">
        <v>38</v>
      </c>
      <c r="B220" s="83"/>
      <c r="C220" s="46">
        <f t="shared" si="181"/>
        <v>9785042341069</v>
      </c>
      <c r="D220" s="47" t="s">
        <v>30</v>
      </c>
      <c r="E220" s="48" t="s">
        <v>1209</v>
      </c>
      <c r="F220" s="49" t="s">
        <v>28</v>
      </c>
      <c r="G220" s="50">
        <v>256</v>
      </c>
      <c r="H220" s="47" t="s">
        <v>1226</v>
      </c>
      <c r="I220" s="123" t="s">
        <v>1227</v>
      </c>
      <c r="J220" s="47" t="s">
        <v>1228</v>
      </c>
      <c r="K220" s="51">
        <v>2026</v>
      </c>
      <c r="L220" s="47" t="s">
        <v>25</v>
      </c>
      <c r="M220" s="47" t="s">
        <v>1229</v>
      </c>
      <c r="N220" s="47" t="s">
        <v>1230</v>
      </c>
      <c r="O220" s="47" t="s">
        <v>1231</v>
      </c>
      <c r="P220" s="47" t="s">
        <v>1232</v>
      </c>
      <c r="Q220" s="81">
        <f t="shared" ref="Q220" si="222">ROUND(W220*(100%-Discount),1)</f>
        <v>40.299999999999997</v>
      </c>
      <c r="R220" s="1"/>
      <c r="S220" s="74" t="str">
        <f t="shared" si="183"/>
        <v/>
      </c>
      <c r="T220" s="52" t="str">
        <f t="shared" si="184"/>
        <v>Image</v>
      </c>
      <c r="U220" s="103">
        <v>9785042341069</v>
      </c>
      <c r="V220" s="112" t="s">
        <v>1233</v>
      </c>
      <c r="W220" s="105" cm="1">
        <f t="array" ref="W220">[1]!SENTRUM_USD_PRICE_RUS_2024(AL220,2.95)</f>
        <v>40.299999999999997</v>
      </c>
      <c r="X220" s="103">
        <v>295</v>
      </c>
      <c r="Y220" s="106" t="s">
        <v>1431</v>
      </c>
      <c r="Z220" s="77" t="s">
        <v>44</v>
      </c>
      <c r="AA220" s="104" t="s">
        <v>1432</v>
      </c>
      <c r="AB220" s="104" t="s">
        <v>1433</v>
      </c>
      <c r="AC220" s="104" t="s">
        <v>1434</v>
      </c>
      <c r="AD220" s="104" t="s">
        <v>37</v>
      </c>
      <c r="AE220" s="104" t="s">
        <v>37</v>
      </c>
      <c r="AF220" s="104"/>
      <c r="AG220" s="104"/>
      <c r="AH220" t="s">
        <v>939</v>
      </c>
      <c r="AI220" t="s">
        <v>174</v>
      </c>
      <c r="AJ220" t="s">
        <v>1435</v>
      </c>
      <c r="AK220" s="121">
        <v>417.3</v>
      </c>
      <c r="AL220" s="118" cm="1">
        <f t="array" ref="AL220">[1]!SENTRUM_USD_CIF_NETTO_RUS(X220/1000,AK220*1.15,85,18)</f>
        <v>13.48</v>
      </c>
      <c r="AM220" s="121">
        <f t="shared" si="185"/>
        <v>2.9896142433234418</v>
      </c>
      <c r="AN220" s="127"/>
    </row>
    <row r="221" spans="1:40" customFormat="1">
      <c r="A221" s="45">
        <v>39</v>
      </c>
      <c r="B221" s="83"/>
      <c r="C221" s="46">
        <f t="shared" si="181"/>
        <v>9785171846640</v>
      </c>
      <c r="D221" s="47" t="s">
        <v>30</v>
      </c>
      <c r="E221" s="48" t="s">
        <v>1209</v>
      </c>
      <c r="F221" s="49" t="s">
        <v>28</v>
      </c>
      <c r="G221" s="50">
        <v>208</v>
      </c>
      <c r="H221" s="47" t="s">
        <v>1234</v>
      </c>
      <c r="I221" s="123" t="s">
        <v>1235</v>
      </c>
      <c r="J221" s="47" t="s">
        <v>1236</v>
      </c>
      <c r="K221" s="51">
        <v>2026</v>
      </c>
      <c r="L221" s="47" t="s">
        <v>24</v>
      </c>
      <c r="M221" s="47" t="s">
        <v>1237</v>
      </c>
      <c r="N221" s="47" t="s">
        <v>1238</v>
      </c>
      <c r="O221" s="47" t="s">
        <v>1239</v>
      </c>
      <c r="P221" s="47" t="s">
        <v>1240</v>
      </c>
      <c r="Q221" s="81">
        <f t="shared" ref="Q221" si="223">ROUND(W221*(100%-Discount),1)</f>
        <v>48.7</v>
      </c>
      <c r="R221" s="1"/>
      <c r="S221" s="74" t="str">
        <f t="shared" si="183"/>
        <v/>
      </c>
      <c r="T221" s="52" t="str">
        <f t="shared" si="184"/>
        <v>Image</v>
      </c>
      <c r="U221" s="103">
        <v>9785171846640</v>
      </c>
      <c r="V221" s="112" t="s">
        <v>1241</v>
      </c>
      <c r="W221" s="105" cm="1">
        <f t="array" ref="W221">[1]!SENTRUM_USD_PRICE_RUS_2024(AL221,2.95)</f>
        <v>48.7</v>
      </c>
      <c r="X221" s="103">
        <v>405</v>
      </c>
      <c r="Y221" s="106" t="s">
        <v>1431</v>
      </c>
      <c r="Z221" s="77" t="s">
        <v>44</v>
      </c>
      <c r="AA221" s="104" t="s">
        <v>1432</v>
      </c>
      <c r="AB221" s="104" t="s">
        <v>1433</v>
      </c>
      <c r="AC221" s="104" t="s">
        <v>1434</v>
      </c>
      <c r="AD221" s="104" t="s">
        <v>37</v>
      </c>
      <c r="AE221" s="104" t="s">
        <v>37</v>
      </c>
      <c r="AF221" s="104"/>
      <c r="AG221" s="104"/>
      <c r="AH221" t="s">
        <v>939</v>
      </c>
      <c r="AI221" t="s">
        <v>174</v>
      </c>
      <c r="AJ221" t="s">
        <v>1435</v>
      </c>
      <c r="AK221" s="121">
        <v>449.28</v>
      </c>
      <c r="AL221" s="118" cm="1">
        <f t="array" ref="AL221">[1]!SENTRUM_USD_CIF_NETTO_RUS(X221/1000,AK221*1.15,85,18)</f>
        <v>16.350000000000001</v>
      </c>
      <c r="AM221" s="121">
        <f t="shared" si="185"/>
        <v>2.9785932721712536</v>
      </c>
      <c r="AN221" s="127"/>
    </row>
    <row r="222" spans="1:40" customFormat="1">
      <c r="A222" s="45">
        <v>40</v>
      </c>
      <c r="B222" s="83"/>
      <c r="C222" s="46">
        <f t="shared" si="181"/>
        <v>9785041858087</v>
      </c>
      <c r="D222" s="47" t="s">
        <v>30</v>
      </c>
      <c r="E222" s="48" t="s">
        <v>1209</v>
      </c>
      <c r="F222" s="49" t="s">
        <v>28</v>
      </c>
      <c r="G222" s="50">
        <v>208</v>
      </c>
      <c r="H222" s="47" t="s">
        <v>1242</v>
      </c>
      <c r="I222" s="123" t="s">
        <v>1243</v>
      </c>
      <c r="J222" s="47" t="s">
        <v>1244</v>
      </c>
      <c r="K222" s="51">
        <v>2026</v>
      </c>
      <c r="L222" s="47" t="s">
        <v>729</v>
      </c>
      <c r="M222" s="47" t="s">
        <v>1245</v>
      </c>
      <c r="N222" s="47" t="s">
        <v>1246</v>
      </c>
      <c r="O222" s="47" t="s">
        <v>1247</v>
      </c>
      <c r="P222" s="47" t="s">
        <v>1248</v>
      </c>
      <c r="Q222" s="81">
        <f t="shared" ref="Q222" si="224">ROUND(W222*(100%-Discount),1)</f>
        <v>59.4</v>
      </c>
      <c r="R222" s="1"/>
      <c r="S222" s="74" t="str">
        <f t="shared" si="183"/>
        <v/>
      </c>
      <c r="T222" s="52" t="str">
        <f t="shared" si="184"/>
        <v>Image</v>
      </c>
      <c r="U222" s="103">
        <v>9785041858087</v>
      </c>
      <c r="V222" s="112" t="s">
        <v>1249</v>
      </c>
      <c r="W222" s="105" cm="1">
        <f t="array" ref="W222">[1]!SENTRUM_USD_PRICE_RUS_2024(AL222,2.95)</f>
        <v>59.4</v>
      </c>
      <c r="X222" s="103">
        <v>410</v>
      </c>
      <c r="Y222" s="106" t="s">
        <v>1431</v>
      </c>
      <c r="Z222" s="77" t="s">
        <v>44</v>
      </c>
      <c r="AA222" s="104" t="s">
        <v>1432</v>
      </c>
      <c r="AB222" s="104" t="s">
        <v>1433</v>
      </c>
      <c r="AC222" s="104" t="s">
        <v>1434</v>
      </c>
      <c r="AD222" s="104" t="s">
        <v>37</v>
      </c>
      <c r="AE222" s="104" t="s">
        <v>37</v>
      </c>
      <c r="AF222" s="104"/>
      <c r="AG222" s="104"/>
      <c r="AH222" t="s">
        <v>939</v>
      </c>
      <c r="AI222" t="s">
        <v>174</v>
      </c>
      <c r="AJ222" t="s">
        <v>1435</v>
      </c>
      <c r="AK222" s="121">
        <v>651.29999999999995</v>
      </c>
      <c r="AL222" s="118" cm="1">
        <f t="array" ref="AL222">[1]!SENTRUM_USD_CIF_NETTO_RUS(X222/1000,AK222*1.15,85,18)</f>
        <v>19.98</v>
      </c>
      <c r="AM222" s="121">
        <f t="shared" si="185"/>
        <v>2.9729729729729728</v>
      </c>
      <c r="AN222" s="127"/>
    </row>
    <row r="223" spans="1:40" customFormat="1">
      <c r="A223" s="45">
        <v>41</v>
      </c>
      <c r="B223" s="83"/>
      <c r="C223" s="46">
        <f t="shared" si="181"/>
        <v>9785171731304</v>
      </c>
      <c r="D223" s="47" t="s">
        <v>30</v>
      </c>
      <c r="E223" s="48" t="s">
        <v>1209</v>
      </c>
      <c r="F223" s="49" t="s">
        <v>28</v>
      </c>
      <c r="G223" s="50">
        <v>480</v>
      </c>
      <c r="H223" s="47" t="s">
        <v>1250</v>
      </c>
      <c r="I223" s="123" t="s">
        <v>1251</v>
      </c>
      <c r="J223" s="47" t="s">
        <v>1252</v>
      </c>
      <c r="K223" s="51">
        <v>2026</v>
      </c>
      <c r="L223" s="47" t="s">
        <v>24</v>
      </c>
      <c r="M223" s="47" t="s">
        <v>1237</v>
      </c>
      <c r="N223" s="47" t="s">
        <v>1253</v>
      </c>
      <c r="O223" s="47" t="s">
        <v>1254</v>
      </c>
      <c r="P223" s="47" t="s">
        <v>1255</v>
      </c>
      <c r="Q223" s="81">
        <f t="shared" ref="Q223" si="225">ROUND(W223*(100%-Discount),1)</f>
        <v>61.2</v>
      </c>
      <c r="R223" s="1"/>
      <c r="S223" s="74" t="str">
        <f t="shared" si="183"/>
        <v/>
      </c>
      <c r="T223" s="52" t="str">
        <f t="shared" si="184"/>
        <v>Image</v>
      </c>
      <c r="U223" s="103">
        <v>9785171731304</v>
      </c>
      <c r="V223" s="112" t="s">
        <v>1256</v>
      </c>
      <c r="W223" s="125" cm="1">
        <f t="array" ref="W223">[1]!SENTRUM_USD_PRICE_RUS_2024(AL223,2.5)</f>
        <v>61.2</v>
      </c>
      <c r="X223" s="103">
        <v>624</v>
      </c>
      <c r="Y223" s="106" t="s">
        <v>1431</v>
      </c>
      <c r="Z223" s="77" t="s">
        <v>44</v>
      </c>
      <c r="AA223" s="104" t="s">
        <v>1432</v>
      </c>
      <c r="AB223" s="104" t="s">
        <v>1433</v>
      </c>
      <c r="AC223" s="104" t="s">
        <v>1434</v>
      </c>
      <c r="AD223" s="104" t="s">
        <v>37</v>
      </c>
      <c r="AE223" s="104" t="s">
        <v>37</v>
      </c>
      <c r="AF223" s="104"/>
      <c r="AG223" s="104"/>
      <c r="AH223" t="s">
        <v>939</v>
      </c>
      <c r="AI223" t="s">
        <v>174</v>
      </c>
      <c r="AJ223" t="s">
        <v>1435</v>
      </c>
      <c r="AK223" s="121">
        <v>641.28</v>
      </c>
      <c r="AL223" s="118" cm="1">
        <f t="array" ref="AL223">[1]!SENTRUM_USD_CIF_NETTO_RUS(X223/1000,AK223*1.15,85,18)</f>
        <v>24.3</v>
      </c>
      <c r="AM223" s="130">
        <f t="shared" si="185"/>
        <v>2.5185185185185186</v>
      </c>
      <c r="AN223" s="127"/>
    </row>
    <row r="224" spans="1:40" customFormat="1">
      <c r="A224" s="45">
        <v>42</v>
      </c>
      <c r="B224" s="83"/>
      <c r="C224" s="46">
        <f t="shared" si="181"/>
        <v>9785002693733</v>
      </c>
      <c r="D224" s="47" t="s">
        <v>30</v>
      </c>
      <c r="E224" s="48" t="s">
        <v>1209</v>
      </c>
      <c r="F224" s="49" t="s">
        <v>28</v>
      </c>
      <c r="G224" s="50">
        <v>256</v>
      </c>
      <c r="H224" s="47" t="s">
        <v>1257</v>
      </c>
      <c r="I224" s="123" t="s">
        <v>1258</v>
      </c>
      <c r="J224" s="47" t="s">
        <v>1259</v>
      </c>
      <c r="K224" s="51">
        <v>2026</v>
      </c>
      <c r="L224" s="47" t="s">
        <v>943</v>
      </c>
      <c r="M224" s="47" t="s">
        <v>1023</v>
      </c>
      <c r="N224" s="47" t="s">
        <v>1260</v>
      </c>
      <c r="O224" s="47" t="s">
        <v>1261</v>
      </c>
      <c r="P224" s="47" t="s">
        <v>1262</v>
      </c>
      <c r="Q224" s="81">
        <f t="shared" ref="Q224" si="226">ROUND(W224*(100%-Discount),1)</f>
        <v>55.3</v>
      </c>
      <c r="R224" s="1"/>
      <c r="S224" s="74" t="str">
        <f t="shared" si="183"/>
        <v/>
      </c>
      <c r="T224" s="52" t="str">
        <f t="shared" si="184"/>
        <v>Image</v>
      </c>
      <c r="U224" s="103">
        <v>9785002693733</v>
      </c>
      <c r="V224" s="112" t="s">
        <v>1263</v>
      </c>
      <c r="W224" s="105" cm="1">
        <f t="array" ref="W224">[1]!SENTRUM_USD_PRICE_RUS_2024(AL224,2.95)</f>
        <v>55.3</v>
      </c>
      <c r="X224" s="103">
        <v>324</v>
      </c>
      <c r="Y224" s="106" t="s">
        <v>1431</v>
      </c>
      <c r="Z224" s="77" t="s">
        <v>44</v>
      </c>
      <c r="AA224" s="104" t="s">
        <v>1432</v>
      </c>
      <c r="AB224" s="104" t="s">
        <v>1433</v>
      </c>
      <c r="AC224" s="104" t="s">
        <v>1434</v>
      </c>
      <c r="AD224" s="104" t="s">
        <v>37</v>
      </c>
      <c r="AE224" s="104" t="s">
        <v>37</v>
      </c>
      <c r="AF224" s="104"/>
      <c r="AG224" s="104"/>
      <c r="AH224" t="s">
        <v>939</v>
      </c>
      <c r="AI224" t="s">
        <v>174</v>
      </c>
      <c r="AJ224" t="s">
        <v>1435</v>
      </c>
      <c r="AK224" s="121">
        <v>673.2</v>
      </c>
      <c r="AL224" s="118" cm="1">
        <f t="array" ref="AL224">[1]!SENTRUM_USD_CIF_NETTO_RUS(X224/1000,AK224*1.15,85,18)</f>
        <v>18.559999999999999</v>
      </c>
      <c r="AM224" s="121">
        <f t="shared" si="185"/>
        <v>2.9795258620689657</v>
      </c>
      <c r="AN224" s="127"/>
    </row>
    <row r="225" spans="1:40" customFormat="1">
      <c r="A225" s="45">
        <v>43</v>
      </c>
      <c r="B225" s="83"/>
      <c r="C225" s="46">
        <f t="shared" si="181"/>
        <v>9785006304468</v>
      </c>
      <c r="D225" s="47" t="s">
        <v>30</v>
      </c>
      <c r="E225" s="48" t="s">
        <v>1209</v>
      </c>
      <c r="F225" s="49" t="s">
        <v>28</v>
      </c>
      <c r="G225" s="50">
        <v>288</v>
      </c>
      <c r="H225" s="47" t="s">
        <v>1264</v>
      </c>
      <c r="I225" s="123" t="s">
        <v>1265</v>
      </c>
      <c r="J225" s="47" t="s">
        <v>1266</v>
      </c>
      <c r="K225" s="51">
        <v>2026</v>
      </c>
      <c r="L225" s="47" t="s">
        <v>99</v>
      </c>
      <c r="M225" s="47"/>
      <c r="N225" s="47" t="s">
        <v>1267</v>
      </c>
      <c r="O225" s="47" t="s">
        <v>1268</v>
      </c>
      <c r="P225" s="47" t="s">
        <v>1269</v>
      </c>
      <c r="Q225" s="81">
        <f t="shared" ref="Q225" si="227">ROUND(W225*(100%-Discount),1)</f>
        <v>53.3</v>
      </c>
      <c r="R225" s="1"/>
      <c r="S225" s="74" t="str">
        <f t="shared" si="183"/>
        <v/>
      </c>
      <c r="T225" s="52" t="str">
        <f t="shared" si="184"/>
        <v>Image</v>
      </c>
      <c r="U225" s="103">
        <v>9785006304468</v>
      </c>
      <c r="V225" s="112" t="s">
        <v>1270</v>
      </c>
      <c r="W225" s="105" cm="1">
        <f t="array" ref="W225">[1]!SENTRUM_USD_PRICE_RUS_2024(AL225,2.95)</f>
        <v>53.3</v>
      </c>
      <c r="X225" s="103">
        <v>450</v>
      </c>
      <c r="Y225" s="106" t="s">
        <v>1431</v>
      </c>
      <c r="Z225" s="77" t="s">
        <v>44</v>
      </c>
      <c r="AA225" s="104" t="s">
        <v>1432</v>
      </c>
      <c r="AB225" s="104" t="s">
        <v>1433</v>
      </c>
      <c r="AC225" s="104" t="s">
        <v>1434</v>
      </c>
      <c r="AD225" s="104" t="s">
        <v>37</v>
      </c>
      <c r="AE225" s="104" t="s">
        <v>37</v>
      </c>
      <c r="AF225" s="104"/>
      <c r="AG225" s="104"/>
      <c r="AH225" t="s">
        <v>939</v>
      </c>
      <c r="AI225" t="s">
        <v>174</v>
      </c>
      <c r="AJ225" t="s">
        <v>1435</v>
      </c>
      <c r="AK225" s="121">
        <v>483.51</v>
      </c>
      <c r="AL225" s="118" cm="1">
        <f t="array" ref="AL225">[1]!SENTRUM_USD_CIF_NETTO_RUS(X225/1000,AK225*1.15,85,18)</f>
        <v>17.89</v>
      </c>
      <c r="AM225" s="121">
        <f t="shared" si="185"/>
        <v>2.9793180547792062</v>
      </c>
      <c r="AN225" s="127"/>
    </row>
    <row r="226" spans="1:40" customFormat="1">
      <c r="A226" s="45">
        <v>44</v>
      </c>
      <c r="B226" s="83"/>
      <c r="C226" s="46">
        <f t="shared" si="181"/>
        <v>9785002692613</v>
      </c>
      <c r="D226" s="47" t="s">
        <v>30</v>
      </c>
      <c r="E226" s="48" t="s">
        <v>1271</v>
      </c>
      <c r="F226" s="49" t="s">
        <v>28</v>
      </c>
      <c r="G226" s="50">
        <v>384</v>
      </c>
      <c r="H226" s="47" t="s">
        <v>1272</v>
      </c>
      <c r="I226" s="123" t="s">
        <v>1273</v>
      </c>
      <c r="J226" s="47" t="s">
        <v>1274</v>
      </c>
      <c r="K226" s="51">
        <v>2026</v>
      </c>
      <c r="L226" s="47" t="s">
        <v>943</v>
      </c>
      <c r="M226" s="47" t="s">
        <v>1275</v>
      </c>
      <c r="N226" s="47" t="s">
        <v>1276</v>
      </c>
      <c r="O226" s="47" t="s">
        <v>1277</v>
      </c>
      <c r="P226" s="47" t="s">
        <v>1278</v>
      </c>
      <c r="Q226" s="81">
        <f t="shared" ref="Q226" si="228">ROUND(W226*(100%-Discount),1)</f>
        <v>60.3</v>
      </c>
      <c r="R226" s="1"/>
      <c r="S226" s="74" t="str">
        <f t="shared" si="183"/>
        <v/>
      </c>
      <c r="T226" s="52" t="str">
        <f t="shared" si="184"/>
        <v>Image</v>
      </c>
      <c r="U226" s="103">
        <v>9785002692613</v>
      </c>
      <c r="V226" s="112" t="s">
        <v>1279</v>
      </c>
      <c r="W226" s="125" cm="1">
        <f t="array" ref="W226">[1]!SENTRUM_USD_PRICE_RUS_2024(AL226,2.5)</f>
        <v>60.3</v>
      </c>
      <c r="X226" s="103">
        <v>433</v>
      </c>
      <c r="Y226" s="106" t="s">
        <v>1431</v>
      </c>
      <c r="Z226" s="77" t="s">
        <v>44</v>
      </c>
      <c r="AA226" s="104" t="s">
        <v>1432</v>
      </c>
      <c r="AB226" s="104" t="s">
        <v>1433</v>
      </c>
      <c r="AC226" s="104" t="s">
        <v>1434</v>
      </c>
      <c r="AD226" s="104" t="s">
        <v>37</v>
      </c>
      <c r="AE226" s="104" t="s">
        <v>37</v>
      </c>
      <c r="AF226" s="104"/>
      <c r="AG226" s="104"/>
      <c r="AH226" t="s">
        <v>939</v>
      </c>
      <c r="AI226" t="s">
        <v>174</v>
      </c>
      <c r="AJ226" t="s">
        <v>1435</v>
      </c>
      <c r="AK226" s="121">
        <v>849.2</v>
      </c>
      <c r="AL226" s="118" cm="1">
        <f t="array" ref="AL226">[1]!SENTRUM_USD_CIF_NETTO_RUS(X226/1000,AK226*1.15,85,18)</f>
        <v>23.92</v>
      </c>
      <c r="AM226" s="130">
        <f t="shared" si="185"/>
        <v>2.5209030100334444</v>
      </c>
      <c r="AN226" s="127"/>
    </row>
    <row r="227" spans="1:40" customFormat="1">
      <c r="A227" s="45">
        <v>45</v>
      </c>
      <c r="B227" s="83"/>
      <c r="C227" s="46">
        <f t="shared" si="181"/>
        <v>9785002694747</v>
      </c>
      <c r="D227" s="47" t="s">
        <v>30</v>
      </c>
      <c r="E227" s="48" t="s">
        <v>1271</v>
      </c>
      <c r="F227" s="49" t="s">
        <v>28</v>
      </c>
      <c r="G227" s="50">
        <v>240</v>
      </c>
      <c r="H227" s="47" t="s">
        <v>1280</v>
      </c>
      <c r="I227" s="123" t="s">
        <v>1281</v>
      </c>
      <c r="J227" s="47" t="s">
        <v>1282</v>
      </c>
      <c r="K227" s="51">
        <v>2026</v>
      </c>
      <c r="L227" s="47" t="s">
        <v>943</v>
      </c>
      <c r="M227" s="47" t="s">
        <v>1283</v>
      </c>
      <c r="N227" s="47" t="s">
        <v>1284</v>
      </c>
      <c r="O227" s="47" t="s">
        <v>1285</v>
      </c>
      <c r="P227" s="47" t="s">
        <v>1286</v>
      </c>
      <c r="Q227" s="81">
        <f t="shared" ref="Q227" si="229">ROUND(W227*(100%-Discount),1)</f>
        <v>57.5</v>
      </c>
      <c r="R227" s="1"/>
      <c r="S227" s="74" t="str">
        <f t="shared" si="183"/>
        <v/>
      </c>
      <c r="T227" s="52" t="str">
        <f t="shared" si="184"/>
        <v>Image</v>
      </c>
      <c r="U227" s="103">
        <v>9785002694747</v>
      </c>
      <c r="V227" s="112" t="s">
        <v>1287</v>
      </c>
      <c r="W227" s="105" cm="1">
        <f t="array" ref="W227">[1]!SENTRUM_USD_PRICE_RUS_2024(AL227,2.95)</f>
        <v>57.5</v>
      </c>
      <c r="X227" s="103">
        <v>357</v>
      </c>
      <c r="Y227" s="106" t="s">
        <v>1431</v>
      </c>
      <c r="Z227" s="77" t="s">
        <v>44</v>
      </c>
      <c r="AA227" s="104" t="s">
        <v>1432</v>
      </c>
      <c r="AB227" s="104" t="s">
        <v>1433</v>
      </c>
      <c r="AC227" s="104" t="s">
        <v>1434</v>
      </c>
      <c r="AD227" s="104" t="s">
        <v>37</v>
      </c>
      <c r="AE227" s="104" t="s">
        <v>37</v>
      </c>
      <c r="AF227" s="104"/>
      <c r="AG227" s="104"/>
      <c r="AH227" t="s">
        <v>939</v>
      </c>
      <c r="AI227" t="s">
        <v>174</v>
      </c>
      <c r="AJ227" t="s">
        <v>1435</v>
      </c>
      <c r="AK227" s="121">
        <v>676.72</v>
      </c>
      <c r="AL227" s="118" cm="1">
        <f t="array" ref="AL227">[1]!SENTRUM_USD_CIF_NETTO_RUS(X227/1000,AK227*1.15,85,18)</f>
        <v>19.309999999999999</v>
      </c>
      <c r="AM227" s="121">
        <f t="shared" si="185"/>
        <v>2.977731745209736</v>
      </c>
      <c r="AN227" s="127"/>
    </row>
    <row r="228" spans="1:40" customFormat="1">
      <c r="A228" s="45">
        <v>46</v>
      </c>
      <c r="B228" s="83"/>
      <c r="C228" s="46">
        <f t="shared" si="181"/>
        <v>9785002695140</v>
      </c>
      <c r="D228" s="47" t="s">
        <v>30</v>
      </c>
      <c r="E228" s="48" t="s">
        <v>1271</v>
      </c>
      <c r="F228" s="49" t="s">
        <v>28</v>
      </c>
      <c r="G228" s="50">
        <v>266</v>
      </c>
      <c r="H228" s="47" t="s">
        <v>1288</v>
      </c>
      <c r="I228" s="123" t="s">
        <v>1289</v>
      </c>
      <c r="J228" s="47" t="s">
        <v>1290</v>
      </c>
      <c r="K228" s="51">
        <v>2026</v>
      </c>
      <c r="L228" s="47" t="s">
        <v>943</v>
      </c>
      <c r="M228" s="47" t="s">
        <v>1283</v>
      </c>
      <c r="N228" s="47" t="s">
        <v>1291</v>
      </c>
      <c r="O228" s="47" t="s">
        <v>1292</v>
      </c>
      <c r="P228" s="47" t="s">
        <v>1293</v>
      </c>
      <c r="Q228" s="81">
        <f t="shared" ref="Q228" si="230">ROUND(W228*(100%-Discount),1)</f>
        <v>57.1</v>
      </c>
      <c r="R228" s="1"/>
      <c r="S228" s="74" t="str">
        <f t="shared" si="183"/>
        <v/>
      </c>
      <c r="T228" s="52" t="str">
        <f t="shared" si="184"/>
        <v>Image</v>
      </c>
      <c r="U228" s="103">
        <v>9785002695140</v>
      </c>
      <c r="V228" s="112" t="s">
        <v>1294</v>
      </c>
      <c r="W228" s="105" cm="1">
        <f t="array" ref="W228">[1]!SENTRUM_USD_PRICE_RUS_2024(AL228,2.95)</f>
        <v>57.1</v>
      </c>
      <c r="X228" s="103">
        <v>340</v>
      </c>
      <c r="Y228" s="106" t="s">
        <v>1431</v>
      </c>
      <c r="Z228" s="77" t="s">
        <v>44</v>
      </c>
      <c r="AA228" s="104" t="s">
        <v>1432</v>
      </c>
      <c r="AB228" s="104" t="s">
        <v>1433</v>
      </c>
      <c r="AC228" s="104" t="s">
        <v>1434</v>
      </c>
      <c r="AD228" s="104" t="s">
        <v>37</v>
      </c>
      <c r="AE228" s="104" t="s">
        <v>37</v>
      </c>
      <c r="AF228" s="104"/>
      <c r="AG228" s="104"/>
      <c r="AH228" t="s">
        <v>939</v>
      </c>
      <c r="AI228" t="s">
        <v>174</v>
      </c>
      <c r="AJ228" t="s">
        <v>1435</v>
      </c>
      <c r="AK228" s="121">
        <v>689.04</v>
      </c>
      <c r="AL228" s="118" cm="1">
        <f t="array" ref="AL228">[1]!SENTRUM_USD_CIF_NETTO_RUS(X228/1000,AK228*1.15,85,18)</f>
        <v>19.170000000000002</v>
      </c>
      <c r="AM228" s="121">
        <f t="shared" si="185"/>
        <v>2.9786124152321332</v>
      </c>
      <c r="AN228" s="127"/>
    </row>
    <row r="229" spans="1:40" customFormat="1">
      <c r="A229" s="45">
        <v>47</v>
      </c>
      <c r="B229" s="83"/>
      <c r="C229" s="46">
        <f t="shared" si="181"/>
        <v>9785002694945</v>
      </c>
      <c r="D229" s="47" t="s">
        <v>30</v>
      </c>
      <c r="E229" s="48" t="s">
        <v>1271</v>
      </c>
      <c r="F229" s="49" t="s">
        <v>28</v>
      </c>
      <c r="G229" s="50">
        <v>368</v>
      </c>
      <c r="H229" s="47" t="s">
        <v>1295</v>
      </c>
      <c r="I229" s="123" t="s">
        <v>1296</v>
      </c>
      <c r="J229" s="47" t="s">
        <v>1297</v>
      </c>
      <c r="K229" s="51">
        <v>2026</v>
      </c>
      <c r="L229" s="47" t="s">
        <v>943</v>
      </c>
      <c r="M229" s="47" t="s">
        <v>991</v>
      </c>
      <c r="N229" s="47" t="s">
        <v>1298</v>
      </c>
      <c r="O229" s="47" t="s">
        <v>1299</v>
      </c>
      <c r="P229" s="47" t="s">
        <v>1300</v>
      </c>
      <c r="Q229" s="81">
        <f t="shared" ref="Q229" si="231">ROUND(W229*(100%-Discount),1)</f>
        <v>69.400000000000006</v>
      </c>
      <c r="R229" s="1"/>
      <c r="S229" s="74" t="str">
        <f t="shared" si="183"/>
        <v/>
      </c>
      <c r="T229" s="52" t="str">
        <f t="shared" si="184"/>
        <v>Image</v>
      </c>
      <c r="U229" s="103">
        <v>9785002694945</v>
      </c>
      <c r="V229" s="112" t="s">
        <v>1301</v>
      </c>
      <c r="W229" s="105" cm="1">
        <f t="array" ref="W229">[1]!SENTRUM_USD_PRICE_RUS_2024(AL229,2.95)</f>
        <v>69.400000000000006</v>
      </c>
      <c r="X229" s="103">
        <v>420</v>
      </c>
      <c r="Y229" s="106" t="s">
        <v>1431</v>
      </c>
      <c r="Z229" s="77" t="s">
        <v>44</v>
      </c>
      <c r="AA229" s="104" t="s">
        <v>1432</v>
      </c>
      <c r="AB229" s="104" t="s">
        <v>1433</v>
      </c>
      <c r="AC229" s="104" t="s">
        <v>1434</v>
      </c>
      <c r="AD229" s="104" t="s">
        <v>37</v>
      </c>
      <c r="AE229" s="104" t="s">
        <v>37</v>
      </c>
      <c r="AF229" s="104"/>
      <c r="AG229" s="104"/>
      <c r="AH229" t="s">
        <v>939</v>
      </c>
      <c r="AI229" t="s">
        <v>174</v>
      </c>
      <c r="AJ229" t="s">
        <v>1435</v>
      </c>
      <c r="AK229" s="121">
        <v>831.6</v>
      </c>
      <c r="AL229" s="118" cm="1">
        <f t="array" ref="AL229">[1]!SENTRUM_USD_CIF_NETTO_RUS(X229/1000,AK229*1.15,85,18)</f>
        <v>23.34</v>
      </c>
      <c r="AM229" s="121">
        <f t="shared" si="185"/>
        <v>2.9734361610968296</v>
      </c>
      <c r="AN229" s="127"/>
    </row>
    <row r="230" spans="1:40" customFormat="1">
      <c r="A230" s="45">
        <v>48</v>
      </c>
      <c r="B230" s="83"/>
      <c r="C230" s="46">
        <f t="shared" si="181"/>
        <v>9785002695485</v>
      </c>
      <c r="D230" s="47" t="s">
        <v>30</v>
      </c>
      <c r="E230" s="48" t="s">
        <v>1271</v>
      </c>
      <c r="F230" s="49" t="s">
        <v>28</v>
      </c>
      <c r="G230" s="50">
        <v>274</v>
      </c>
      <c r="H230" s="47" t="s">
        <v>1302</v>
      </c>
      <c r="I230" s="123" t="s">
        <v>1303</v>
      </c>
      <c r="J230" s="47" t="s">
        <v>1304</v>
      </c>
      <c r="K230" s="51">
        <v>2026</v>
      </c>
      <c r="L230" s="47" t="s">
        <v>943</v>
      </c>
      <c r="M230" s="47" t="s">
        <v>1275</v>
      </c>
      <c r="N230" s="47" t="s">
        <v>1305</v>
      </c>
      <c r="O230" s="47" t="s">
        <v>1306</v>
      </c>
      <c r="P230" s="47" t="s">
        <v>1307</v>
      </c>
      <c r="Q230" s="81">
        <f t="shared" ref="Q230" si="232">ROUND(W230*(100%-Discount),1)</f>
        <v>57.6</v>
      </c>
      <c r="R230" s="1"/>
      <c r="S230" s="74" t="str">
        <f t="shared" si="183"/>
        <v/>
      </c>
      <c r="T230" s="52" t="str">
        <f t="shared" si="184"/>
        <v>Image</v>
      </c>
      <c r="U230" s="103">
        <v>9785002695485</v>
      </c>
      <c r="V230" s="112" t="s">
        <v>1308</v>
      </c>
      <c r="W230" s="105" cm="1">
        <f t="array" ref="W230">[1]!SENTRUM_USD_PRICE_RUS_2024(AL230,2.95)</f>
        <v>57.6</v>
      </c>
      <c r="X230" s="103">
        <v>340</v>
      </c>
      <c r="Y230" s="106" t="s">
        <v>1431</v>
      </c>
      <c r="Z230" s="77" t="s">
        <v>44</v>
      </c>
      <c r="AA230" s="104" t="s">
        <v>1432</v>
      </c>
      <c r="AB230" s="104" t="s">
        <v>1433</v>
      </c>
      <c r="AC230" s="104" t="s">
        <v>1434</v>
      </c>
      <c r="AD230" s="104" t="s">
        <v>37</v>
      </c>
      <c r="AE230" s="104" t="s">
        <v>37</v>
      </c>
      <c r="AF230" s="104"/>
      <c r="AG230" s="104"/>
      <c r="AH230" t="s">
        <v>939</v>
      </c>
      <c r="AI230" t="s">
        <v>174</v>
      </c>
      <c r="AJ230" t="s">
        <v>1435</v>
      </c>
      <c r="AK230" s="121">
        <v>698.72</v>
      </c>
      <c r="AL230" s="118" cm="1">
        <f t="array" ref="AL230">[1]!SENTRUM_USD_CIF_NETTO_RUS(X230/1000,AK230*1.15,85,18)</f>
        <v>19.34</v>
      </c>
      <c r="AM230" s="121">
        <f t="shared" si="185"/>
        <v>2.9782833505687694</v>
      </c>
      <c r="AN230" s="127"/>
    </row>
    <row r="231" spans="1:40" customFormat="1">
      <c r="A231" s="45">
        <v>49</v>
      </c>
      <c r="B231" s="83"/>
      <c r="C231" s="46">
        <f t="shared" si="181"/>
        <v>9785002696024</v>
      </c>
      <c r="D231" s="47" t="s">
        <v>30</v>
      </c>
      <c r="E231" s="48" t="s">
        <v>1271</v>
      </c>
      <c r="F231" s="49" t="s">
        <v>28</v>
      </c>
      <c r="G231" s="50">
        <v>224</v>
      </c>
      <c r="H231" s="47" t="s">
        <v>1309</v>
      </c>
      <c r="I231" s="123" t="s">
        <v>1310</v>
      </c>
      <c r="J231" s="47" t="s">
        <v>1311</v>
      </c>
      <c r="K231" s="51">
        <v>2026</v>
      </c>
      <c r="L231" s="47" t="s">
        <v>943</v>
      </c>
      <c r="M231" s="47" t="s">
        <v>1275</v>
      </c>
      <c r="N231" s="47" t="s">
        <v>1312</v>
      </c>
      <c r="O231" s="47" t="s">
        <v>1313</v>
      </c>
      <c r="P231" s="47" t="s">
        <v>1314</v>
      </c>
      <c r="Q231" s="81">
        <f t="shared" ref="Q231" si="233">ROUND(W231*(100%-Discount),1)</f>
        <v>55.5</v>
      </c>
      <c r="R231" s="1"/>
      <c r="S231" s="74" t="str">
        <f t="shared" si="183"/>
        <v/>
      </c>
      <c r="T231" s="52" t="str">
        <f t="shared" si="184"/>
        <v>Image</v>
      </c>
      <c r="U231" s="103">
        <v>9785002696024</v>
      </c>
      <c r="V231" s="112" t="s">
        <v>1315</v>
      </c>
      <c r="W231" s="105" cm="1">
        <f t="array" ref="W231">[1]!SENTRUM_USD_PRICE_RUS_2024(AL231,2.95)</f>
        <v>55.5</v>
      </c>
      <c r="X231" s="103">
        <v>341</v>
      </c>
      <c r="Y231" s="106" t="s">
        <v>1431</v>
      </c>
      <c r="Z231" s="77" t="s">
        <v>44</v>
      </c>
      <c r="AA231" s="104" t="s">
        <v>1432</v>
      </c>
      <c r="AB231" s="104" t="s">
        <v>1433</v>
      </c>
      <c r="AC231" s="104" t="s">
        <v>1434</v>
      </c>
      <c r="AD231" s="104" t="s">
        <v>37</v>
      </c>
      <c r="AE231" s="104" t="s">
        <v>37</v>
      </c>
      <c r="AF231" s="104"/>
      <c r="AG231" s="104"/>
      <c r="AH231" t="s">
        <v>939</v>
      </c>
      <c r="AI231" t="s">
        <v>174</v>
      </c>
      <c r="AJ231" t="s">
        <v>1435</v>
      </c>
      <c r="AK231" s="121">
        <v>657.36</v>
      </c>
      <c r="AL231" s="118" cm="1">
        <f t="array" ref="AL231">[1]!SENTRUM_USD_CIF_NETTO_RUS(X231/1000,AK231*1.15,85,18)</f>
        <v>18.64</v>
      </c>
      <c r="AM231" s="121">
        <f t="shared" si="185"/>
        <v>2.9774678111587982</v>
      </c>
      <c r="AN231" s="127"/>
    </row>
    <row r="232" spans="1:40" customFormat="1">
      <c r="A232" s="45">
        <v>50</v>
      </c>
      <c r="B232" s="83"/>
      <c r="C232" s="46">
        <f t="shared" si="181"/>
        <v>9785002695256</v>
      </c>
      <c r="D232" s="47" t="s">
        <v>30</v>
      </c>
      <c r="E232" s="48" t="s">
        <v>1271</v>
      </c>
      <c r="F232" s="49" t="s">
        <v>28</v>
      </c>
      <c r="G232" s="50">
        <v>300</v>
      </c>
      <c r="H232" s="47" t="s">
        <v>1316</v>
      </c>
      <c r="I232" s="123" t="s">
        <v>1317</v>
      </c>
      <c r="J232" s="47" t="s">
        <v>1318</v>
      </c>
      <c r="K232" s="51">
        <v>2026</v>
      </c>
      <c r="L232" s="47" t="s">
        <v>943</v>
      </c>
      <c r="M232" s="47" t="s">
        <v>1283</v>
      </c>
      <c r="N232" s="47" t="s">
        <v>1319</v>
      </c>
      <c r="O232" s="47" t="s">
        <v>1320</v>
      </c>
      <c r="P232" s="47" t="s">
        <v>1321</v>
      </c>
      <c r="Q232" s="81">
        <f t="shared" ref="Q232" si="234">ROUND(W232*(100%-Discount),1)</f>
        <v>60.7</v>
      </c>
      <c r="R232" s="1"/>
      <c r="S232" s="74" t="str">
        <f t="shared" si="183"/>
        <v/>
      </c>
      <c r="T232" s="52" t="str">
        <f t="shared" si="184"/>
        <v>Image</v>
      </c>
      <c r="U232" s="103">
        <v>9785002695256</v>
      </c>
      <c r="V232" s="112" t="s">
        <v>1322</v>
      </c>
      <c r="W232" s="105" cm="1">
        <f t="array" ref="W232">[1]!SENTRUM_USD_PRICE_RUS_2024(AL232,2.95)</f>
        <v>60.7</v>
      </c>
      <c r="X232" s="103">
        <v>362</v>
      </c>
      <c r="Y232" s="106" t="s">
        <v>1431</v>
      </c>
      <c r="Z232" s="77" t="s">
        <v>44</v>
      </c>
      <c r="AA232" s="104" t="s">
        <v>1432</v>
      </c>
      <c r="AB232" s="104" t="s">
        <v>1433</v>
      </c>
      <c r="AC232" s="104" t="s">
        <v>1434</v>
      </c>
      <c r="AD232" s="104" t="s">
        <v>37</v>
      </c>
      <c r="AE232" s="104" t="s">
        <v>37</v>
      </c>
      <c r="AF232" s="104"/>
      <c r="AG232" s="104"/>
      <c r="AH232" t="s">
        <v>939</v>
      </c>
      <c r="AI232" t="s">
        <v>174</v>
      </c>
      <c r="AJ232" t="s">
        <v>1435</v>
      </c>
      <c r="AK232" s="121">
        <v>733.04</v>
      </c>
      <c r="AL232" s="118" cm="1">
        <f t="array" ref="AL232">[1]!SENTRUM_USD_CIF_NETTO_RUS(X232/1000,AK232*1.15,85,18)</f>
        <v>20.399999999999999</v>
      </c>
      <c r="AM232" s="121">
        <f t="shared" si="185"/>
        <v>2.9754901960784319</v>
      </c>
      <c r="AN232" s="127"/>
    </row>
    <row r="233" spans="1:40" customFormat="1">
      <c r="A233" s="45">
        <v>51</v>
      </c>
      <c r="B233" s="83"/>
      <c r="C233" s="46">
        <f t="shared" si="181"/>
        <v>9785006308336</v>
      </c>
      <c r="D233" s="47" t="s">
        <v>30</v>
      </c>
      <c r="E233" s="48" t="s">
        <v>1271</v>
      </c>
      <c r="F233" s="49" t="s">
        <v>28</v>
      </c>
      <c r="G233" s="50">
        <v>212</v>
      </c>
      <c r="H233" s="47" t="s">
        <v>1323</v>
      </c>
      <c r="I233" s="123" t="s">
        <v>1324</v>
      </c>
      <c r="J233" s="47" t="s">
        <v>1325</v>
      </c>
      <c r="K233" s="51">
        <v>2026</v>
      </c>
      <c r="L233" s="47" t="s">
        <v>99</v>
      </c>
      <c r="M233" s="47"/>
      <c r="N233" s="47" t="s">
        <v>1326</v>
      </c>
      <c r="O233" s="47" t="s">
        <v>1327</v>
      </c>
      <c r="P233" s="47" t="s">
        <v>1328</v>
      </c>
      <c r="Q233" s="81">
        <f t="shared" ref="Q233" si="235">ROUND(W233*(100%-Discount),1)</f>
        <v>63</v>
      </c>
      <c r="R233" s="1"/>
      <c r="S233" s="74" t="str">
        <f t="shared" si="183"/>
        <v/>
      </c>
      <c r="T233" s="52" t="str">
        <f t="shared" si="184"/>
        <v>Image</v>
      </c>
      <c r="U233" s="103">
        <v>9785006308336</v>
      </c>
      <c r="V233" s="112" t="s">
        <v>1329</v>
      </c>
      <c r="W233" s="105" cm="1">
        <f t="array" ref="W233">[1]!SENTRUM_USD_PRICE_RUS_2024(AL233,2.95)</f>
        <v>63</v>
      </c>
      <c r="X233" s="103">
        <v>450</v>
      </c>
      <c r="Y233" s="106" t="s">
        <v>1431</v>
      </c>
      <c r="Z233" s="77" t="s">
        <v>44</v>
      </c>
      <c r="AA233" s="104" t="s">
        <v>1432</v>
      </c>
      <c r="AB233" s="104" t="s">
        <v>1433</v>
      </c>
      <c r="AC233" s="104" t="s">
        <v>1434</v>
      </c>
      <c r="AD233" s="104" t="s">
        <v>37</v>
      </c>
      <c r="AE233" s="104" t="s">
        <v>37</v>
      </c>
      <c r="AF233" s="104"/>
      <c r="AG233" s="104"/>
      <c r="AH233" t="s">
        <v>939</v>
      </c>
      <c r="AI233" t="s">
        <v>174</v>
      </c>
      <c r="AJ233" t="s">
        <v>1435</v>
      </c>
      <c r="AK233" s="121">
        <v>672.34</v>
      </c>
      <c r="AL233" s="118" cm="1">
        <f t="array" ref="AL233">[1]!SENTRUM_USD_CIF_NETTO_RUS(X233/1000,AK233*1.15,85,18)</f>
        <v>21.19</v>
      </c>
      <c r="AM233" s="121">
        <f t="shared" si="185"/>
        <v>2.9731005191127888</v>
      </c>
      <c r="AN233" s="127"/>
    </row>
    <row r="234" spans="1:40" customFormat="1">
      <c r="A234" s="45">
        <v>52</v>
      </c>
      <c r="B234" s="83"/>
      <c r="C234" s="46">
        <f t="shared" si="181"/>
        <v>9785002694877</v>
      </c>
      <c r="D234" s="47" t="s">
        <v>30</v>
      </c>
      <c r="E234" s="48" t="s">
        <v>1271</v>
      </c>
      <c r="F234" s="49" t="s">
        <v>28</v>
      </c>
      <c r="G234" s="50">
        <v>224</v>
      </c>
      <c r="H234" s="47" t="s">
        <v>1330</v>
      </c>
      <c r="I234" s="123" t="s">
        <v>1331</v>
      </c>
      <c r="J234" s="47" t="s">
        <v>1332</v>
      </c>
      <c r="K234" s="51">
        <v>2026</v>
      </c>
      <c r="L234" s="47" t="s">
        <v>943</v>
      </c>
      <c r="M234" s="47" t="s">
        <v>1283</v>
      </c>
      <c r="N234" s="47" t="s">
        <v>1333</v>
      </c>
      <c r="O234" s="47" t="s">
        <v>1334</v>
      </c>
      <c r="P234" s="47" t="s">
        <v>1335</v>
      </c>
      <c r="Q234" s="81">
        <f t="shared" ref="Q234" si="236">ROUND(W234*(100%-Discount),1)</f>
        <v>55.5</v>
      </c>
      <c r="R234" s="1"/>
      <c r="S234" s="74" t="str">
        <f t="shared" si="183"/>
        <v/>
      </c>
      <c r="T234" s="52" t="str">
        <f t="shared" si="184"/>
        <v>Image</v>
      </c>
      <c r="U234" s="103">
        <v>9785002694877</v>
      </c>
      <c r="V234" s="112" t="s">
        <v>1336</v>
      </c>
      <c r="W234" s="105" cm="1">
        <f t="array" ref="W234">[1]!SENTRUM_USD_PRICE_RUS_2024(AL234,2.95)</f>
        <v>55.5</v>
      </c>
      <c r="X234" s="103">
        <v>341</v>
      </c>
      <c r="Y234" s="106" t="s">
        <v>1431</v>
      </c>
      <c r="Z234" s="77" t="s">
        <v>44</v>
      </c>
      <c r="AA234" s="104" t="s">
        <v>1432</v>
      </c>
      <c r="AB234" s="104" t="s">
        <v>1433</v>
      </c>
      <c r="AC234" s="104" t="s">
        <v>1434</v>
      </c>
      <c r="AD234" s="104" t="s">
        <v>37</v>
      </c>
      <c r="AE234" s="104" t="s">
        <v>37</v>
      </c>
      <c r="AF234" s="104"/>
      <c r="AG234" s="104"/>
      <c r="AH234" t="s">
        <v>939</v>
      </c>
      <c r="AI234" t="s">
        <v>174</v>
      </c>
      <c r="AJ234" t="s">
        <v>1435</v>
      </c>
      <c r="AK234" s="121">
        <v>657.36</v>
      </c>
      <c r="AL234" s="118" cm="1">
        <f t="array" ref="AL234">[1]!SENTRUM_USD_CIF_NETTO_RUS(X234/1000,AK234*1.15,85,18)</f>
        <v>18.64</v>
      </c>
      <c r="AM234" s="121">
        <f t="shared" si="185"/>
        <v>2.9774678111587982</v>
      </c>
      <c r="AN234" s="127"/>
    </row>
    <row r="235" spans="1:40" customFormat="1">
      <c r="A235" s="45">
        <v>53</v>
      </c>
      <c r="B235" s="83"/>
      <c r="C235" s="46">
        <f t="shared" si="181"/>
        <v>9785002695591</v>
      </c>
      <c r="D235" s="47" t="s">
        <v>30</v>
      </c>
      <c r="E235" s="48" t="s">
        <v>1271</v>
      </c>
      <c r="F235" s="49" t="s">
        <v>28</v>
      </c>
      <c r="G235" s="50">
        <v>270</v>
      </c>
      <c r="H235" s="47" t="s">
        <v>1337</v>
      </c>
      <c r="I235" s="123" t="s">
        <v>1338</v>
      </c>
      <c r="J235" s="47" t="s">
        <v>1339</v>
      </c>
      <c r="K235" s="51">
        <v>2026</v>
      </c>
      <c r="L235" s="47" t="s">
        <v>943</v>
      </c>
      <c r="M235" s="47" t="s">
        <v>1283</v>
      </c>
      <c r="N235" s="47" t="s">
        <v>1340</v>
      </c>
      <c r="O235" s="47" t="s">
        <v>1341</v>
      </c>
      <c r="P235" s="47" t="s">
        <v>1342</v>
      </c>
      <c r="Q235" s="81">
        <f t="shared" ref="Q235" si="237">ROUND(W235*(100%-Discount),1)</f>
        <v>56.9</v>
      </c>
      <c r="R235" s="1"/>
      <c r="S235" s="74" t="str">
        <f t="shared" si="183"/>
        <v/>
      </c>
      <c r="T235" s="52" t="str">
        <f t="shared" si="184"/>
        <v>Image</v>
      </c>
      <c r="U235" s="103">
        <v>9785002695591</v>
      </c>
      <c r="V235" s="112" t="s">
        <v>1343</v>
      </c>
      <c r="W235" s="105" cm="1">
        <f t="array" ref="W235">[1]!SENTRUM_USD_PRICE_RUS_2024(AL235,2.95)</f>
        <v>56.9</v>
      </c>
      <c r="X235" s="103">
        <v>336</v>
      </c>
      <c r="Y235" s="106" t="s">
        <v>1431</v>
      </c>
      <c r="Z235" s="77" t="s">
        <v>44</v>
      </c>
      <c r="AA235" s="104" t="s">
        <v>1432</v>
      </c>
      <c r="AB235" s="104" t="s">
        <v>1433</v>
      </c>
      <c r="AC235" s="104" t="s">
        <v>1434</v>
      </c>
      <c r="AD235" s="104" t="s">
        <v>37</v>
      </c>
      <c r="AE235" s="104" t="s">
        <v>37</v>
      </c>
      <c r="AF235" s="104"/>
      <c r="AG235" s="104"/>
      <c r="AH235" t="s">
        <v>939</v>
      </c>
      <c r="AI235" t="s">
        <v>174</v>
      </c>
      <c r="AJ235" t="s">
        <v>1435</v>
      </c>
      <c r="AK235" s="121">
        <v>690.8</v>
      </c>
      <c r="AL235" s="118" cm="1">
        <f t="array" ref="AL235">[1]!SENTRUM_USD_CIF_NETTO_RUS(X235/1000,AK235*1.15,85,18)</f>
        <v>19.12</v>
      </c>
      <c r="AM235" s="121">
        <f t="shared" si="185"/>
        <v>2.9759414225941421</v>
      </c>
      <c r="AN235" s="127"/>
    </row>
    <row r="236" spans="1:40" customFormat="1">
      <c r="A236" s="45">
        <v>54</v>
      </c>
      <c r="B236" s="83"/>
      <c r="C236" s="46">
        <f t="shared" si="181"/>
        <v>9785171849658</v>
      </c>
      <c r="D236" s="47" t="s">
        <v>30</v>
      </c>
      <c r="E236" s="48" t="s">
        <v>1344</v>
      </c>
      <c r="F236" s="49" t="s">
        <v>28</v>
      </c>
      <c r="G236" s="50">
        <v>320</v>
      </c>
      <c r="H236" s="47" t="s">
        <v>1345</v>
      </c>
      <c r="I236" s="123" t="s">
        <v>1346</v>
      </c>
      <c r="J236" s="47" t="s">
        <v>1347</v>
      </c>
      <c r="K236" s="51">
        <v>2026</v>
      </c>
      <c r="L236" s="47" t="s">
        <v>24</v>
      </c>
      <c r="M236" s="47" t="s">
        <v>1348</v>
      </c>
      <c r="N236" s="47" t="s">
        <v>1349</v>
      </c>
      <c r="O236" s="47" t="s">
        <v>1350</v>
      </c>
      <c r="P236" s="47" t="s">
        <v>1351</v>
      </c>
      <c r="Q236" s="81">
        <f t="shared" ref="Q236" si="238">ROUND(W236*(100%-Discount),1)</f>
        <v>48.1</v>
      </c>
      <c r="R236" s="1"/>
      <c r="S236" s="74" t="str">
        <f t="shared" si="183"/>
        <v/>
      </c>
      <c r="T236" s="52" t="str">
        <f t="shared" si="184"/>
        <v>Image</v>
      </c>
      <c r="U236" s="103">
        <v>9785171849658</v>
      </c>
      <c r="V236" s="112" t="s">
        <v>1352</v>
      </c>
      <c r="W236" s="105" cm="1">
        <f t="array" ref="W236">[1]!SENTRUM_USD_PRICE_RUS_2024(AL236,2.95)</f>
        <v>48.1</v>
      </c>
      <c r="X236" s="103">
        <v>351</v>
      </c>
      <c r="Y236" s="106" t="s">
        <v>1431</v>
      </c>
      <c r="Z236" s="77" t="s">
        <v>44</v>
      </c>
      <c r="AA236" s="104" t="s">
        <v>1432</v>
      </c>
      <c r="AB236" s="104" t="s">
        <v>1433</v>
      </c>
      <c r="AC236" s="104" t="s">
        <v>1434</v>
      </c>
      <c r="AD236" s="104" t="s">
        <v>37</v>
      </c>
      <c r="AE236" s="104" t="s">
        <v>37</v>
      </c>
      <c r="AF236" s="104"/>
      <c r="AG236" s="104"/>
      <c r="AH236" t="s">
        <v>939</v>
      </c>
      <c r="AI236" t="s">
        <v>174</v>
      </c>
      <c r="AJ236" t="s">
        <v>1435</v>
      </c>
      <c r="AK236" s="121">
        <v>503.04</v>
      </c>
      <c r="AL236" s="118" cm="1">
        <f t="array" ref="AL236">[1]!SENTRUM_USD_CIF_NETTO_RUS(X236/1000,AK236*1.15,85,18)</f>
        <v>16.149999999999999</v>
      </c>
      <c r="AM236" s="121">
        <f t="shared" si="185"/>
        <v>2.9783281733746132</v>
      </c>
      <c r="AN236" s="127"/>
    </row>
    <row r="237" spans="1:40" customFormat="1">
      <c r="A237" s="45">
        <v>55</v>
      </c>
      <c r="B237" s="83"/>
      <c r="C237" s="46">
        <f t="shared" si="181"/>
        <v>9785171879693</v>
      </c>
      <c r="D237" s="47" t="s">
        <v>30</v>
      </c>
      <c r="E237" s="48" t="s">
        <v>1344</v>
      </c>
      <c r="F237" s="49" t="s">
        <v>28</v>
      </c>
      <c r="G237" s="50">
        <v>256</v>
      </c>
      <c r="H237" s="47" t="s">
        <v>1353</v>
      </c>
      <c r="I237" s="123" t="s">
        <v>1354</v>
      </c>
      <c r="J237" s="47" t="s">
        <v>1355</v>
      </c>
      <c r="K237" s="51">
        <v>2026</v>
      </c>
      <c r="L237" s="47" t="s">
        <v>24</v>
      </c>
      <c r="M237" s="47" t="s">
        <v>1356</v>
      </c>
      <c r="N237" s="47" t="s">
        <v>1357</v>
      </c>
      <c r="O237" s="47" t="s">
        <v>1358</v>
      </c>
      <c r="P237" s="47" t="s">
        <v>1359</v>
      </c>
      <c r="Q237" s="81">
        <f t="shared" ref="Q237" si="239">ROUND(W237*(100%-Discount),1)</f>
        <v>36.299999999999997</v>
      </c>
      <c r="R237" s="1"/>
      <c r="S237" s="74" t="str">
        <f t="shared" si="183"/>
        <v/>
      </c>
      <c r="T237" s="52" t="str">
        <f t="shared" si="184"/>
        <v>Image</v>
      </c>
      <c r="U237" s="103">
        <v>9785171879693</v>
      </c>
      <c r="V237" s="112" t="s">
        <v>1360</v>
      </c>
      <c r="W237" s="105" cm="1">
        <f t="array" ref="W237">[1]!SENTRUM_USD_PRICE_RUS_2024(AL237,2.95)</f>
        <v>36.299999999999997</v>
      </c>
      <c r="X237" s="103">
        <v>293</v>
      </c>
      <c r="Y237" s="106" t="s">
        <v>1431</v>
      </c>
      <c r="Z237" s="77" t="s">
        <v>44</v>
      </c>
      <c r="AA237" s="104" t="s">
        <v>1432</v>
      </c>
      <c r="AB237" s="104" t="s">
        <v>1433</v>
      </c>
      <c r="AC237" s="104" t="s">
        <v>1434</v>
      </c>
      <c r="AD237" s="104" t="s">
        <v>37</v>
      </c>
      <c r="AE237" s="104" t="s">
        <v>37</v>
      </c>
      <c r="AF237" s="104"/>
      <c r="AG237" s="104"/>
      <c r="AH237" t="s">
        <v>939</v>
      </c>
      <c r="AI237" t="s">
        <v>174</v>
      </c>
      <c r="AJ237" t="s">
        <v>1435</v>
      </c>
      <c r="AK237" s="121">
        <v>341.76</v>
      </c>
      <c r="AL237" s="118" cm="1">
        <f t="array" ref="AL237">[1]!SENTRUM_USD_CIF_NETTO_RUS(X237/1000,AK237*1.15,85,18)</f>
        <v>12.12</v>
      </c>
      <c r="AM237" s="121">
        <f t="shared" si="185"/>
        <v>2.995049504950495</v>
      </c>
      <c r="AN237" s="127"/>
    </row>
    <row r="238" spans="1:40" customFormat="1">
      <c r="A238" s="45">
        <v>56</v>
      </c>
      <c r="B238" s="83"/>
      <c r="C238" s="46">
        <f t="shared" si="181"/>
        <v>9785002695690</v>
      </c>
      <c r="D238" s="47" t="s">
        <v>30</v>
      </c>
      <c r="E238" s="48" t="s">
        <v>1344</v>
      </c>
      <c r="F238" s="49" t="s">
        <v>28</v>
      </c>
      <c r="G238" s="50">
        <v>256</v>
      </c>
      <c r="H238" s="47" t="s">
        <v>1361</v>
      </c>
      <c r="I238" s="123" t="s">
        <v>1362</v>
      </c>
      <c r="J238" s="47" t="s">
        <v>1363</v>
      </c>
      <c r="K238" s="51">
        <v>2026</v>
      </c>
      <c r="L238" s="47" t="s">
        <v>943</v>
      </c>
      <c r="M238" s="47" t="s">
        <v>1364</v>
      </c>
      <c r="N238" s="47" t="s">
        <v>1365</v>
      </c>
      <c r="O238" s="47" t="s">
        <v>1366</v>
      </c>
      <c r="P238" s="47" t="s">
        <v>1367</v>
      </c>
      <c r="Q238" s="81">
        <f t="shared" ref="Q238" si="240">ROUND(W238*(100%-Discount),1)</f>
        <v>55.3</v>
      </c>
      <c r="R238" s="1"/>
      <c r="S238" s="74" t="str">
        <f t="shared" si="183"/>
        <v/>
      </c>
      <c r="T238" s="52" t="str">
        <f t="shared" si="184"/>
        <v>Image</v>
      </c>
      <c r="U238" s="103">
        <v>9785002695690</v>
      </c>
      <c r="V238" s="112" t="s">
        <v>1368</v>
      </c>
      <c r="W238" s="105" cm="1">
        <f t="array" ref="W238">[1]!SENTRUM_USD_PRICE_RUS_2024(AL238,2.95)</f>
        <v>55.3</v>
      </c>
      <c r="X238" s="103">
        <v>324</v>
      </c>
      <c r="Y238" s="106" t="s">
        <v>1431</v>
      </c>
      <c r="Z238" s="77" t="s">
        <v>44</v>
      </c>
      <c r="AA238" s="104" t="s">
        <v>1432</v>
      </c>
      <c r="AB238" s="104" t="s">
        <v>1433</v>
      </c>
      <c r="AC238" s="104" t="s">
        <v>1434</v>
      </c>
      <c r="AD238" s="104" t="s">
        <v>37</v>
      </c>
      <c r="AE238" s="104" t="s">
        <v>37</v>
      </c>
      <c r="AF238" s="104"/>
      <c r="AG238" s="104"/>
      <c r="AH238" t="s">
        <v>939</v>
      </c>
      <c r="AI238" t="s">
        <v>174</v>
      </c>
      <c r="AJ238" t="s">
        <v>1435</v>
      </c>
      <c r="AK238" s="121">
        <v>673.2</v>
      </c>
      <c r="AL238" s="118" cm="1">
        <f t="array" ref="AL238">[1]!SENTRUM_USD_CIF_NETTO_RUS(X238/1000,AK238*1.15,85,18)</f>
        <v>18.559999999999999</v>
      </c>
      <c r="AM238" s="121">
        <f t="shared" si="185"/>
        <v>2.9795258620689657</v>
      </c>
      <c r="AN238" s="127"/>
    </row>
    <row r="239" spans="1:40" customFormat="1">
      <c r="A239" s="45">
        <v>57</v>
      </c>
      <c r="B239" s="83"/>
      <c r="C239" s="46">
        <f t="shared" si="181"/>
        <v>9785042400919</v>
      </c>
      <c r="D239" s="47" t="s">
        <v>30</v>
      </c>
      <c r="E239" s="48" t="s">
        <v>1344</v>
      </c>
      <c r="F239" s="49" t="s">
        <v>28</v>
      </c>
      <c r="G239" s="50">
        <v>368</v>
      </c>
      <c r="H239" s="47" t="s">
        <v>1369</v>
      </c>
      <c r="I239" s="123" t="s">
        <v>1370</v>
      </c>
      <c r="J239" s="47" t="s">
        <v>1371</v>
      </c>
      <c r="K239" s="51">
        <v>2026</v>
      </c>
      <c r="L239" s="47" t="s">
        <v>729</v>
      </c>
      <c r="M239" s="47" t="s">
        <v>1372</v>
      </c>
      <c r="N239" s="47" t="s">
        <v>1373</v>
      </c>
      <c r="O239" s="47" t="s">
        <v>1374</v>
      </c>
      <c r="P239" s="47" t="s">
        <v>1375</v>
      </c>
      <c r="Q239" s="81">
        <f t="shared" ref="Q239" si="241">ROUND(W239*(100%-Discount),1)</f>
        <v>68.400000000000006</v>
      </c>
      <c r="R239" s="1"/>
      <c r="S239" s="74" t="str">
        <f t="shared" si="183"/>
        <v/>
      </c>
      <c r="T239" s="52" t="str">
        <f t="shared" si="184"/>
        <v>Image</v>
      </c>
      <c r="U239" s="103">
        <v>9785042400919</v>
      </c>
      <c r="V239" s="112" t="s">
        <v>1376</v>
      </c>
      <c r="W239" s="125" cm="1">
        <f t="array" ref="W239">[1]!SENTRUM_USD_PRICE_RUS_2024(AL239,2.5)</f>
        <v>68.400000000000006</v>
      </c>
      <c r="X239" s="103">
        <v>671</v>
      </c>
      <c r="Y239" s="106" t="s">
        <v>1431</v>
      </c>
      <c r="Z239" s="77" t="s">
        <v>44</v>
      </c>
      <c r="AA239" s="104" t="s">
        <v>1432</v>
      </c>
      <c r="AB239" s="104" t="s">
        <v>1433</v>
      </c>
      <c r="AC239" s="104" t="s">
        <v>1434</v>
      </c>
      <c r="AD239" s="104" t="s">
        <v>37</v>
      </c>
      <c r="AE239" s="104" t="s">
        <v>37</v>
      </c>
      <c r="AF239" s="104"/>
      <c r="AG239" s="104"/>
      <c r="AH239" t="s">
        <v>939</v>
      </c>
      <c r="AI239" t="s">
        <v>174</v>
      </c>
      <c r="AJ239" t="s">
        <v>1435</v>
      </c>
      <c r="AK239" s="121">
        <v>748.8</v>
      </c>
      <c r="AL239" s="118" cm="1">
        <f t="array" ref="AL239">[1]!SENTRUM_USD_CIF_NETTO_RUS(X239/1000,AK239*1.15,85,18)</f>
        <v>27.16</v>
      </c>
      <c r="AM239" s="130">
        <f t="shared" si="185"/>
        <v>2.5184094256259208</v>
      </c>
      <c r="AN239" s="127"/>
    </row>
    <row r="240" spans="1:40" customFormat="1">
      <c r="A240" s="45">
        <v>58</v>
      </c>
      <c r="B240" s="83"/>
      <c r="C240" s="46">
        <f t="shared" si="181"/>
        <v>9785006300286</v>
      </c>
      <c r="D240" s="47" t="s">
        <v>30</v>
      </c>
      <c r="E240" s="48" t="s">
        <v>1377</v>
      </c>
      <c r="F240" s="49" t="s">
        <v>28</v>
      </c>
      <c r="G240" s="50">
        <v>80</v>
      </c>
      <c r="H240" s="47" t="s">
        <v>1378</v>
      </c>
      <c r="I240" s="123" t="s">
        <v>1379</v>
      </c>
      <c r="J240" s="47" t="s">
        <v>1380</v>
      </c>
      <c r="K240" s="51">
        <v>2026</v>
      </c>
      <c r="L240" s="47" t="s">
        <v>99</v>
      </c>
      <c r="M240" s="47"/>
      <c r="N240" s="47" t="s">
        <v>1381</v>
      </c>
      <c r="O240" s="47" t="s">
        <v>1382</v>
      </c>
      <c r="P240" s="47" t="s">
        <v>1383</v>
      </c>
      <c r="Q240" s="81">
        <f t="shared" ref="Q240" si="242">ROUND(W240*(100%-Discount),1)</f>
        <v>64.3</v>
      </c>
      <c r="R240" s="1"/>
      <c r="S240" s="74" t="str">
        <f t="shared" si="183"/>
        <v/>
      </c>
      <c r="T240" s="52" t="str">
        <f t="shared" si="184"/>
        <v>Image</v>
      </c>
      <c r="U240" s="103">
        <v>9785006300286</v>
      </c>
      <c r="V240" s="112" t="s">
        <v>1384</v>
      </c>
      <c r="W240" s="125" cm="1">
        <f t="array" ref="W240">[1]!SENTRUM_USD_PRICE_RUS_2024(AL240,2.5)</f>
        <v>64.3</v>
      </c>
      <c r="X240" s="103">
        <v>541</v>
      </c>
      <c r="Y240" s="106" t="s">
        <v>1431</v>
      </c>
      <c r="Z240" s="77" t="s">
        <v>44</v>
      </c>
      <c r="AA240" s="104" t="s">
        <v>1432</v>
      </c>
      <c r="AB240" s="104" t="s">
        <v>1433</v>
      </c>
      <c r="AC240" s="104" t="s">
        <v>1434</v>
      </c>
      <c r="AD240" s="104" t="s">
        <v>37</v>
      </c>
      <c r="AE240" s="104" t="s">
        <v>37</v>
      </c>
      <c r="AF240" s="104"/>
      <c r="AG240" s="104"/>
      <c r="AH240" t="s">
        <v>939</v>
      </c>
      <c r="AI240" t="s">
        <v>174</v>
      </c>
      <c r="AJ240" t="s">
        <v>1435</v>
      </c>
      <c r="AK240" s="121">
        <v>810.9</v>
      </c>
      <c r="AL240" s="118" cm="1">
        <f t="array" ref="AL240">[1]!SENTRUM_USD_CIF_NETTO_RUS(X240/1000,AK240*1.15,85,18)</f>
        <v>25.52</v>
      </c>
      <c r="AM240" s="130">
        <f t="shared" si="185"/>
        <v>2.5195924764890281</v>
      </c>
      <c r="AN240" s="127"/>
    </row>
    <row r="241" spans="1:40" customFormat="1">
      <c r="A241" s="45">
        <v>59</v>
      </c>
      <c r="B241" s="83"/>
      <c r="C241" s="46">
        <f t="shared" si="181"/>
        <v>9785042469855</v>
      </c>
      <c r="D241" s="47" t="s">
        <v>30</v>
      </c>
      <c r="E241" s="48" t="s">
        <v>1377</v>
      </c>
      <c r="F241" s="49" t="s">
        <v>28</v>
      </c>
      <c r="G241" s="50">
        <v>272</v>
      </c>
      <c r="H241" s="47" t="s">
        <v>1385</v>
      </c>
      <c r="I241" s="123" t="s">
        <v>1386</v>
      </c>
      <c r="J241" s="47" t="s">
        <v>1387</v>
      </c>
      <c r="K241" s="51">
        <v>2026</v>
      </c>
      <c r="L241" s="47" t="s">
        <v>729</v>
      </c>
      <c r="M241" s="47" t="s">
        <v>754</v>
      </c>
      <c r="N241" s="47" t="s">
        <v>1388</v>
      </c>
      <c r="O241" s="47" t="s">
        <v>1389</v>
      </c>
      <c r="P241" s="47" t="s">
        <v>1390</v>
      </c>
      <c r="Q241" s="81">
        <f t="shared" ref="Q241" si="243">ROUND(W241*(100%-Discount),1)</f>
        <v>38</v>
      </c>
      <c r="R241" s="1"/>
      <c r="S241" s="74" t="str">
        <f t="shared" si="183"/>
        <v/>
      </c>
      <c r="T241" s="52" t="str">
        <f t="shared" si="184"/>
        <v>Image</v>
      </c>
      <c r="U241" s="103">
        <v>9785042469855</v>
      </c>
      <c r="V241" s="112" t="s">
        <v>1391</v>
      </c>
      <c r="W241" s="105" cm="1">
        <f t="array" ref="W241">[1]!SENTRUM_USD_PRICE_RUS_2024(AL241,2.95)</f>
        <v>38</v>
      </c>
      <c r="X241" s="103">
        <v>385</v>
      </c>
      <c r="Y241" s="106" t="s">
        <v>1431</v>
      </c>
      <c r="Z241" s="77" t="s">
        <v>44</v>
      </c>
      <c r="AA241" s="104" t="s">
        <v>1432</v>
      </c>
      <c r="AB241" s="104" t="s">
        <v>1433</v>
      </c>
      <c r="AC241" s="104" t="s">
        <v>1434</v>
      </c>
      <c r="AD241" s="104" t="s">
        <v>37</v>
      </c>
      <c r="AE241" s="104" t="s">
        <v>37</v>
      </c>
      <c r="AF241" s="104"/>
      <c r="AG241" s="104"/>
      <c r="AH241" t="s">
        <v>939</v>
      </c>
      <c r="AI241" t="s">
        <v>174</v>
      </c>
      <c r="AJ241" t="s">
        <v>1435</v>
      </c>
      <c r="AK241" s="121">
        <v>265.2</v>
      </c>
      <c r="AL241" s="118" cm="1">
        <f t="array" ref="AL241">[1]!SENTRUM_USD_CIF_NETTO_RUS(X241/1000,AK241*1.15,85,18)</f>
        <v>12.71</v>
      </c>
      <c r="AM241" s="121">
        <f t="shared" si="185"/>
        <v>2.989771833202203</v>
      </c>
      <c r="AN241" s="127"/>
    </row>
    <row r="242" spans="1:40" customFormat="1">
      <c r="A242" s="45">
        <v>60</v>
      </c>
      <c r="B242" s="83"/>
      <c r="C242" s="46">
        <f t="shared" si="181"/>
        <v>9785002237098</v>
      </c>
      <c r="D242" s="47" t="s">
        <v>30</v>
      </c>
      <c r="E242" s="48" t="s">
        <v>1377</v>
      </c>
      <c r="F242" s="49" t="s">
        <v>28</v>
      </c>
      <c r="G242" s="50">
        <v>270</v>
      </c>
      <c r="H242" s="47" t="s">
        <v>1392</v>
      </c>
      <c r="I242" s="123" t="s">
        <v>1393</v>
      </c>
      <c r="J242" s="47" t="s">
        <v>1394</v>
      </c>
      <c r="K242" s="51">
        <v>2026</v>
      </c>
      <c r="L242" s="47" t="s">
        <v>1204</v>
      </c>
      <c r="M242" s="47"/>
      <c r="N242" s="47" t="s">
        <v>1395</v>
      </c>
      <c r="O242" s="47" t="s">
        <v>1396</v>
      </c>
      <c r="P242" s="47" t="s">
        <v>1397</v>
      </c>
      <c r="Q242" s="81">
        <f t="shared" ref="Q242" si="244">ROUND(W242*(100%-Discount),1)</f>
        <v>50.3</v>
      </c>
      <c r="R242" s="1"/>
      <c r="S242" s="74" t="str">
        <f t="shared" si="183"/>
        <v/>
      </c>
      <c r="T242" s="52" t="str">
        <f t="shared" si="184"/>
        <v>Image</v>
      </c>
      <c r="U242" s="103">
        <v>9785002237098</v>
      </c>
      <c r="V242" s="112" t="s">
        <v>1398</v>
      </c>
      <c r="W242" s="105" cm="1">
        <f t="array" ref="W242">[1]!SENTRUM_USD_PRICE_RUS_2024(AL242,2.95)</f>
        <v>50.3</v>
      </c>
      <c r="X242" s="103">
        <v>370</v>
      </c>
      <c r="Y242" s="106" t="s">
        <v>1431</v>
      </c>
      <c r="Z242" s="77" t="s">
        <v>44</v>
      </c>
      <c r="AA242" s="104" t="s">
        <v>1432</v>
      </c>
      <c r="AB242" s="104" t="s">
        <v>1433</v>
      </c>
      <c r="AC242" s="104" t="s">
        <v>1434</v>
      </c>
      <c r="AD242" s="104" t="s">
        <v>37</v>
      </c>
      <c r="AE242" s="104" t="s">
        <v>37</v>
      </c>
      <c r="AF242" s="104"/>
      <c r="AG242" s="104"/>
      <c r="AH242" t="s">
        <v>939</v>
      </c>
      <c r="AI242" t="s">
        <v>174</v>
      </c>
      <c r="AJ242" t="s">
        <v>1435</v>
      </c>
      <c r="AK242" s="121">
        <v>521.27</v>
      </c>
      <c r="AL242" s="118" cm="1">
        <f t="array" ref="AL242">[1]!SENTRUM_USD_CIF_NETTO_RUS(X242/1000,AK242*1.15,85,18)</f>
        <v>16.87</v>
      </c>
      <c r="AM242" s="121">
        <f t="shared" si="185"/>
        <v>2.9816241849436866</v>
      </c>
      <c r="AN242" s="127"/>
    </row>
    <row r="243" spans="1:40" customFormat="1">
      <c r="A243" s="45">
        <v>61</v>
      </c>
      <c r="B243" s="83"/>
      <c r="C243" s="46">
        <f t="shared" si="181"/>
        <v>9785042326905</v>
      </c>
      <c r="D243" s="47" t="s">
        <v>30</v>
      </c>
      <c r="E243" s="48" t="s">
        <v>53</v>
      </c>
      <c r="F243" s="49" t="s">
        <v>28</v>
      </c>
      <c r="G243" s="50">
        <v>160</v>
      </c>
      <c r="H243" s="47" t="s">
        <v>1399</v>
      </c>
      <c r="I243" s="123" t="s">
        <v>1400</v>
      </c>
      <c r="J243" s="47" t="s">
        <v>1401</v>
      </c>
      <c r="K243" s="51">
        <v>2026</v>
      </c>
      <c r="L243" s="47" t="s">
        <v>25</v>
      </c>
      <c r="M243" s="47" t="s">
        <v>1402</v>
      </c>
      <c r="N243" s="47" t="s">
        <v>1403</v>
      </c>
      <c r="O243" s="47" t="s">
        <v>1404</v>
      </c>
      <c r="P243" s="47" t="s">
        <v>1405</v>
      </c>
      <c r="Q243" s="81">
        <f t="shared" ref="Q243" si="245">ROUND(W243*(100%-Discount),1)</f>
        <v>39.6</v>
      </c>
      <c r="R243" s="1"/>
      <c r="S243" s="74" t="str">
        <f t="shared" si="183"/>
        <v/>
      </c>
      <c r="T243" s="52" t="str">
        <f t="shared" si="184"/>
        <v>Image</v>
      </c>
      <c r="U243" s="103">
        <v>9785042326905</v>
      </c>
      <c r="V243" s="112" t="s">
        <v>1406</v>
      </c>
      <c r="W243" s="105" cm="1">
        <f t="array" ref="W243">[1]!SENTRUM_USD_PRICE_RUS_2024(AL243,2.95)</f>
        <v>39.6</v>
      </c>
      <c r="X243" s="103">
        <v>262</v>
      </c>
      <c r="Y243" s="106" t="s">
        <v>1431</v>
      </c>
      <c r="Z243" s="77" t="s">
        <v>44</v>
      </c>
      <c r="AA243" s="104" t="s">
        <v>1432</v>
      </c>
      <c r="AB243" s="104" t="s">
        <v>1433</v>
      </c>
      <c r="AC243" s="104" t="s">
        <v>1434</v>
      </c>
      <c r="AD243" s="104" t="s">
        <v>37</v>
      </c>
      <c r="AE243" s="104" t="s">
        <v>37</v>
      </c>
      <c r="AF243" s="104"/>
      <c r="AG243" s="104"/>
      <c r="AH243" t="s">
        <v>939</v>
      </c>
      <c r="AI243" t="s">
        <v>174</v>
      </c>
      <c r="AJ243" t="s">
        <v>1435</v>
      </c>
      <c r="AK243" s="121">
        <v>444.6</v>
      </c>
      <c r="AL243" s="118" cm="1">
        <f t="array" ref="AL243">[1]!SENTRUM_USD_CIF_NETTO_RUS(X243/1000,AK243*1.15,85,18)</f>
        <v>13.26</v>
      </c>
      <c r="AM243" s="121">
        <f t="shared" si="185"/>
        <v>2.9864253393665159</v>
      </c>
      <c r="AN243" s="127"/>
    </row>
    <row r="244" spans="1:40" customFormat="1">
      <c r="A244" s="45">
        <v>62</v>
      </c>
      <c r="B244" s="83"/>
      <c r="C244" s="46">
        <f t="shared" si="181"/>
        <v>9785042459382</v>
      </c>
      <c r="D244" s="47" t="s">
        <v>30</v>
      </c>
      <c r="E244" s="48" t="s">
        <v>53</v>
      </c>
      <c r="F244" s="49" t="s">
        <v>28</v>
      </c>
      <c r="G244" s="50">
        <v>240</v>
      </c>
      <c r="H244" s="47" t="s">
        <v>1407</v>
      </c>
      <c r="I244" s="123" t="s">
        <v>1408</v>
      </c>
      <c r="J244" s="47" t="s">
        <v>1409</v>
      </c>
      <c r="K244" s="51">
        <v>2026</v>
      </c>
      <c r="L244" s="47" t="s">
        <v>25</v>
      </c>
      <c r="M244" s="47" t="s">
        <v>1410</v>
      </c>
      <c r="N244" s="47" t="s">
        <v>1411</v>
      </c>
      <c r="O244" s="47" t="s">
        <v>1412</v>
      </c>
      <c r="P244" s="47" t="s">
        <v>1413</v>
      </c>
      <c r="Q244" s="81">
        <f t="shared" ref="Q244" si="246">ROUND(W244*(100%-Discount),1)</f>
        <v>33.700000000000003</v>
      </c>
      <c r="R244" s="1"/>
      <c r="S244" s="74" t="str">
        <f t="shared" si="183"/>
        <v/>
      </c>
      <c r="T244" s="52" t="str">
        <f t="shared" si="184"/>
        <v>Image</v>
      </c>
      <c r="U244" s="103">
        <v>9785042459382</v>
      </c>
      <c r="V244" s="112" t="s">
        <v>1414</v>
      </c>
      <c r="W244" s="105" cm="1">
        <f t="array" ref="W244">[1]!SENTRUM_USD_PRICE_RUS_2024(AL244,2.95)</f>
        <v>33.700000000000003</v>
      </c>
      <c r="X244" s="103">
        <v>279</v>
      </c>
      <c r="Y244" s="106" t="s">
        <v>1431</v>
      </c>
      <c r="Z244" s="77" t="s">
        <v>44</v>
      </c>
      <c r="AA244" s="104" t="s">
        <v>1432</v>
      </c>
      <c r="AB244" s="104" t="s">
        <v>1433</v>
      </c>
      <c r="AC244" s="104" t="s">
        <v>1434</v>
      </c>
      <c r="AD244" s="104" t="s">
        <v>37</v>
      </c>
      <c r="AE244" s="104" t="s">
        <v>37</v>
      </c>
      <c r="AF244" s="104"/>
      <c r="AG244" s="104"/>
      <c r="AH244" t="s">
        <v>939</v>
      </c>
      <c r="AI244" t="s">
        <v>174</v>
      </c>
      <c r="AJ244" t="s">
        <v>1435</v>
      </c>
      <c r="AK244" s="121">
        <v>308.10000000000002</v>
      </c>
      <c r="AL244" s="118" cm="1">
        <f t="array" ref="AL244">[1]!SENTRUM_USD_CIF_NETTO_RUS(X244/1000,AK244*1.15,85,18)</f>
        <v>11.24</v>
      </c>
      <c r="AM244" s="121">
        <f t="shared" si="185"/>
        <v>2.9982206405693952</v>
      </c>
      <c r="AN244" s="127"/>
    </row>
    <row r="245" spans="1:40" customFormat="1">
      <c r="A245" s="45">
        <v>63</v>
      </c>
      <c r="B245" s="83"/>
      <c r="C245" s="46">
        <f t="shared" si="181"/>
        <v>9785421208259</v>
      </c>
      <c r="D245" s="47" t="s">
        <v>30</v>
      </c>
      <c r="E245" s="48" t="s">
        <v>53</v>
      </c>
      <c r="F245" s="49" t="s">
        <v>28</v>
      </c>
      <c r="G245" s="50">
        <v>224</v>
      </c>
      <c r="H245" s="47" t="s">
        <v>1415</v>
      </c>
      <c r="I245" s="123" t="s">
        <v>1416</v>
      </c>
      <c r="J245" s="47" t="s">
        <v>1417</v>
      </c>
      <c r="K245" s="51">
        <v>2026</v>
      </c>
      <c r="L245" s="47" t="s">
        <v>1418</v>
      </c>
      <c r="M245" s="47"/>
      <c r="N245" s="47" t="s">
        <v>1419</v>
      </c>
      <c r="O245" s="47" t="s">
        <v>1420</v>
      </c>
      <c r="P245" s="47" t="s">
        <v>1421</v>
      </c>
      <c r="Q245" s="81">
        <f t="shared" ref="Q245" si="247">ROUND(W245*(100%-Discount),1)</f>
        <v>68.099999999999994</v>
      </c>
      <c r="R245" s="1"/>
      <c r="S245" s="74" t="str">
        <f t="shared" si="183"/>
        <v/>
      </c>
      <c r="T245" s="52" t="str">
        <f t="shared" si="184"/>
        <v>Image</v>
      </c>
      <c r="U245" s="103">
        <v>9785421208259</v>
      </c>
      <c r="V245" s="112" t="s">
        <v>1422</v>
      </c>
      <c r="W245" s="105" cm="1">
        <f t="array" ref="W245">[1]!SENTRUM_USD_PRICE_RUS_2024(AL245,2.95)</f>
        <v>68.099999999999994</v>
      </c>
      <c r="X245" s="103">
        <v>486</v>
      </c>
      <c r="Y245" s="106" t="s">
        <v>1431</v>
      </c>
      <c r="Z245" s="77" t="s">
        <v>44</v>
      </c>
      <c r="AA245" s="104" t="s">
        <v>1432</v>
      </c>
      <c r="AB245" s="104" t="s">
        <v>1433</v>
      </c>
      <c r="AC245" s="104" t="s">
        <v>1434</v>
      </c>
      <c r="AD245" s="104" t="s">
        <v>37</v>
      </c>
      <c r="AE245" s="104" t="s">
        <v>37</v>
      </c>
      <c r="AF245" s="104"/>
      <c r="AG245" s="104"/>
      <c r="AH245" t="s">
        <v>939</v>
      </c>
      <c r="AI245" t="s">
        <v>174</v>
      </c>
      <c r="AJ245" t="s">
        <v>1435</v>
      </c>
      <c r="AK245" s="121">
        <v>728</v>
      </c>
      <c r="AL245" s="118" cm="1">
        <f t="array" ref="AL245">[1]!SENTRUM_USD_CIF_NETTO_RUS(X245/1000,AK245*1.15,85,18)</f>
        <v>22.92</v>
      </c>
      <c r="AM245" s="121">
        <f t="shared" si="185"/>
        <v>2.9712041884816749</v>
      </c>
      <c r="AN245" s="127"/>
    </row>
    <row r="246" spans="1:40" hidden="1">
      <c r="A246" s="45"/>
      <c r="B246" s="86"/>
      <c r="C246" s="54"/>
      <c r="D246" s="47"/>
      <c r="E246" s="48"/>
      <c r="F246" s="49"/>
      <c r="G246" s="50"/>
      <c r="H246" s="47"/>
      <c r="I246" s="47"/>
      <c r="J246" s="47"/>
      <c r="K246" s="51"/>
      <c r="L246" s="47"/>
      <c r="M246" s="47"/>
      <c r="N246" s="47"/>
      <c r="O246" s="47"/>
      <c r="P246" s="47"/>
      <c r="Q246" s="68"/>
      <c r="R246" s="1"/>
      <c r="S246" s="74"/>
      <c r="T246" s="52"/>
      <c r="U246" s="91"/>
      <c r="V246" s="47"/>
      <c r="W246" s="102" cm="1">
        <f t="array" ref="W246">[1]!SENTRUM_USD_PRICE_RUS_2024(AL246,2.95)</f>
        <v>9.4</v>
      </c>
      <c r="X246" s="45"/>
      <c r="Y246" s="47"/>
      <c r="Z246" s="20"/>
      <c r="AA246" s="53"/>
      <c r="AB246" s="89"/>
      <c r="AC246" s="47"/>
      <c r="AD246" s="45"/>
      <c r="AE246" s="45"/>
      <c r="AF246" s="45"/>
      <c r="AG246" s="45"/>
      <c r="AM246" s="121"/>
      <c r="AN246" s="2"/>
    </row>
    <row r="247" spans="1:40" customFormat="1" ht="54.45" hidden="1" customHeight="1">
      <c r="A247" s="30" t="s">
        <v>5</v>
      </c>
      <c r="B247" s="31"/>
      <c r="C247" s="30" t="s">
        <v>12</v>
      </c>
      <c r="D247" s="30" t="s">
        <v>36</v>
      </c>
      <c r="E247" s="30" t="s">
        <v>0</v>
      </c>
      <c r="F247" s="30" t="s">
        <v>23</v>
      </c>
      <c r="G247" s="32" t="s">
        <v>18</v>
      </c>
      <c r="H247" s="30" t="s">
        <v>20</v>
      </c>
      <c r="I247" s="30" t="s">
        <v>21</v>
      </c>
      <c r="J247" s="30" t="s">
        <v>22</v>
      </c>
      <c r="K247" s="30" t="s">
        <v>3</v>
      </c>
      <c r="L247" s="32" t="s">
        <v>1</v>
      </c>
      <c r="M247" s="32" t="s">
        <v>15</v>
      </c>
      <c r="N247" s="30" t="s">
        <v>17</v>
      </c>
      <c r="O247" s="30" t="s">
        <v>2</v>
      </c>
      <c r="P247" s="30" t="s">
        <v>4</v>
      </c>
      <c r="Q247" s="33" t="str">
        <f>IF(Discount=0,"Net Price","Price after "&amp;TEXT(Discount,"0%")&amp;" Discount")</f>
        <v>Net Price</v>
      </c>
      <c r="R247" s="34" t="s">
        <v>48</v>
      </c>
      <c r="S247" s="72" t="s">
        <v>7</v>
      </c>
      <c r="T247" s="30" t="s">
        <v>16</v>
      </c>
      <c r="U247" s="30" t="s">
        <v>12</v>
      </c>
      <c r="V247" s="30" t="s">
        <v>19</v>
      </c>
      <c r="W247" s="30" t="e" cm="1">
        <f t="array" ref="W247">[1]!SENTRUM_USD_PRICE_RUS_2024(AL247,2.95)</f>
        <v>#VALUE!</v>
      </c>
      <c r="X247" s="35" t="s">
        <v>38</v>
      </c>
      <c r="Y247" s="30" t="s">
        <v>26</v>
      </c>
      <c r="Z247" s="35" t="s">
        <v>45</v>
      </c>
      <c r="AA247" s="35" t="s">
        <v>27</v>
      </c>
      <c r="AB247" s="35" t="s">
        <v>40</v>
      </c>
      <c r="AC247" s="35" t="s">
        <v>41</v>
      </c>
      <c r="AD247" s="35" t="s">
        <v>39</v>
      </c>
      <c r="AE247" s="35" t="s">
        <v>42</v>
      </c>
      <c r="AF247" s="35" t="s">
        <v>46</v>
      </c>
      <c r="AG247" s="35" t="s">
        <v>47</v>
      </c>
      <c r="AK247" s="35" t="s">
        <v>2710</v>
      </c>
      <c r="AL247" s="35" t="s">
        <v>2711</v>
      </c>
      <c r="AM247" s="35" t="s">
        <v>2713</v>
      </c>
    </row>
    <row r="248" spans="1:40" s="116" customFormat="1" ht="18" hidden="1">
      <c r="A248" s="36" t="s">
        <v>29</v>
      </c>
      <c r="B248" s="37"/>
      <c r="C248" s="36"/>
      <c r="D248" s="36"/>
      <c r="E248" s="36"/>
      <c r="F248" s="39"/>
      <c r="G248" s="40"/>
      <c r="H248" s="36"/>
      <c r="I248" s="36"/>
      <c r="J248" s="36"/>
      <c r="K248" s="36"/>
      <c r="L248" s="36"/>
      <c r="M248" s="41"/>
      <c r="N248" s="36"/>
      <c r="O248" s="36" t="s">
        <v>29</v>
      </c>
      <c r="P248" s="36"/>
      <c r="Q248" s="69"/>
      <c r="R248" s="43">
        <f>SUM(R249:R370)</f>
        <v>0</v>
      </c>
      <c r="S248" s="73">
        <f>SUM(S249:S370)</f>
        <v>0</v>
      </c>
      <c r="T248" s="56"/>
      <c r="U248" s="92"/>
      <c r="V248" s="93"/>
      <c r="W248" s="102" cm="1">
        <f t="array" ref="W248">[1]!SENTRUM_USD_PRICE_RUS_2024(AL248,2.95)</f>
        <v>9.4</v>
      </c>
      <c r="X248" s="44"/>
      <c r="Y248" s="44"/>
      <c r="Z248" s="38"/>
      <c r="AA248" s="44"/>
      <c r="AB248" s="88"/>
      <c r="AC248" s="44"/>
      <c r="AD248" s="44"/>
      <c r="AE248" s="44"/>
      <c r="AF248" s="44"/>
      <c r="AG248" s="44"/>
      <c r="AK248" s="122"/>
      <c r="AL248" s="119"/>
      <c r="AM248" s="121"/>
    </row>
    <row r="249" spans="1:40" customFormat="1">
      <c r="A249" s="45">
        <v>1</v>
      </c>
      <c r="B249" s="83"/>
      <c r="C249" s="46">
        <f t="shared" ref="C249:C312" si="248">HYPERLINK("https://sentrumbookstore.com/catalog/books/"&amp;U249&amp;"/",U249)</f>
        <v>9785171873158</v>
      </c>
      <c r="D249" s="47" t="s">
        <v>30</v>
      </c>
      <c r="E249" s="48" t="s">
        <v>56</v>
      </c>
      <c r="F249" s="49" t="s">
        <v>28</v>
      </c>
      <c r="G249" s="50">
        <v>128</v>
      </c>
      <c r="H249" s="47" t="s">
        <v>57</v>
      </c>
      <c r="I249" s="123" t="s">
        <v>58</v>
      </c>
      <c r="J249" s="47" t="s">
        <v>59</v>
      </c>
      <c r="K249" s="51">
        <v>2026</v>
      </c>
      <c r="L249" s="47" t="s">
        <v>24</v>
      </c>
      <c r="M249" s="47" t="s">
        <v>60</v>
      </c>
      <c r="N249" s="47" t="s">
        <v>61</v>
      </c>
      <c r="O249" s="47" t="s">
        <v>62</v>
      </c>
      <c r="P249" s="47" t="s">
        <v>63</v>
      </c>
      <c r="Q249" s="81">
        <f t="shared" ref="Q249" si="249">ROUND(W249*(100%-Discount),1)</f>
        <v>55.4</v>
      </c>
      <c r="R249" s="1"/>
      <c r="S249" s="74" t="str">
        <f t="shared" ref="S249:S312" si="250">IF(R249="","",R249*Q249)</f>
        <v/>
      </c>
      <c r="T249" s="52" t="str">
        <f t="shared" ref="T249:T312" si="251">HYPERLINK(V249,"Image")</f>
        <v>Image</v>
      </c>
      <c r="U249" s="103">
        <v>9785171873158</v>
      </c>
      <c r="V249" s="112" t="s">
        <v>64</v>
      </c>
      <c r="W249" s="105" cm="1">
        <f t="array" ref="W249">[1]!SENTRUM_USD_PRICE_RUS_2024(AL249,2.95)</f>
        <v>55.4</v>
      </c>
      <c r="X249" s="103">
        <v>523</v>
      </c>
      <c r="Y249" s="106" t="s">
        <v>1431</v>
      </c>
      <c r="Z249" s="77" t="s">
        <v>44</v>
      </c>
      <c r="AA249" s="104" t="s">
        <v>1432</v>
      </c>
      <c r="AB249" s="104" t="s">
        <v>1433</v>
      </c>
      <c r="AC249" s="104" t="s">
        <v>1434</v>
      </c>
      <c r="AD249" s="104" t="s">
        <v>37</v>
      </c>
      <c r="AE249" s="104" t="s">
        <v>37</v>
      </c>
      <c r="AF249" s="104"/>
      <c r="AG249" s="104"/>
      <c r="AH249" t="s">
        <v>939</v>
      </c>
      <c r="AI249" t="s">
        <v>174</v>
      </c>
      <c r="AJ249" t="s">
        <v>1435</v>
      </c>
      <c r="AK249" s="121">
        <v>437.76</v>
      </c>
      <c r="AL249" s="118" cm="1">
        <f t="array" ref="AL249">[1]!SENTRUM_USD_CIF_NETTO_RUS(X249/1000,AK249*1.15,85,18)</f>
        <v>18.62</v>
      </c>
      <c r="AM249" s="121">
        <f t="shared" ref="AM249:AM281" si="252">W249/AL249</f>
        <v>2.9752953813104188</v>
      </c>
      <c r="AN249" s="127"/>
    </row>
    <row r="250" spans="1:40" customFormat="1">
      <c r="A250" s="45">
        <v>2</v>
      </c>
      <c r="B250" s="83"/>
      <c r="C250" s="46">
        <f t="shared" si="248"/>
        <v>9785002528011</v>
      </c>
      <c r="D250" s="47" t="s">
        <v>30</v>
      </c>
      <c r="E250" s="48" t="s">
        <v>56</v>
      </c>
      <c r="F250" s="49" t="s">
        <v>6</v>
      </c>
      <c r="G250" s="50">
        <v>32</v>
      </c>
      <c r="H250" s="47" t="s">
        <v>65</v>
      </c>
      <c r="I250" s="123" t="s">
        <v>66</v>
      </c>
      <c r="J250" s="47" t="s">
        <v>67</v>
      </c>
      <c r="K250" s="51">
        <v>2026</v>
      </c>
      <c r="L250" s="47" t="s">
        <v>68</v>
      </c>
      <c r="M250" s="47" t="s">
        <v>69</v>
      </c>
      <c r="N250" s="47" t="s">
        <v>70</v>
      </c>
      <c r="O250" s="47" t="s">
        <v>71</v>
      </c>
      <c r="P250" s="47" t="s">
        <v>72</v>
      </c>
      <c r="Q250" s="81">
        <f t="shared" ref="Q250" si="253">ROUND(W250*(100%-Discount),1)</f>
        <v>36</v>
      </c>
      <c r="R250" s="1"/>
      <c r="S250" s="74" t="str">
        <f t="shared" si="250"/>
        <v/>
      </c>
      <c r="T250" s="52" t="str">
        <f t="shared" si="251"/>
        <v>Image</v>
      </c>
      <c r="U250" s="103">
        <v>9785002528011</v>
      </c>
      <c r="V250" s="112" t="s">
        <v>73</v>
      </c>
      <c r="W250" s="105" cm="1">
        <f t="array" ref="W250">[1]!SENTRUM_USD_PRICE_RUS_2024(AL250,2.95)</f>
        <v>36</v>
      </c>
      <c r="X250" s="103">
        <v>288</v>
      </c>
      <c r="Y250" s="106" t="s">
        <v>1431</v>
      </c>
      <c r="Z250" s="77" t="s">
        <v>44</v>
      </c>
      <c r="AA250" s="104" t="s">
        <v>1432</v>
      </c>
      <c r="AB250" s="104" t="s">
        <v>1433</v>
      </c>
      <c r="AC250" s="104" t="s">
        <v>1434</v>
      </c>
      <c r="AD250" s="104" t="s">
        <v>37</v>
      </c>
      <c r="AE250" s="104" t="s">
        <v>37</v>
      </c>
      <c r="AF250" s="104"/>
      <c r="AG250" s="104"/>
      <c r="AH250" t="s">
        <v>939</v>
      </c>
      <c r="AI250" t="s">
        <v>174</v>
      </c>
      <c r="AJ250" t="s">
        <v>1435</v>
      </c>
      <c r="AK250" s="121">
        <v>342.1</v>
      </c>
      <c r="AL250" s="118" cm="1">
        <f t="array" ref="AL250">[1]!SENTRUM_USD_CIF_NETTO_RUS(X250/1000,AK250*1.15,85,18)</f>
        <v>12.02</v>
      </c>
      <c r="AM250" s="121">
        <f t="shared" si="252"/>
        <v>2.9950083194675541</v>
      </c>
      <c r="AN250" s="127"/>
    </row>
    <row r="251" spans="1:40" customFormat="1">
      <c r="A251" s="45">
        <v>3</v>
      </c>
      <c r="B251" s="83"/>
      <c r="C251" s="46">
        <f t="shared" si="248"/>
        <v>9785171853563</v>
      </c>
      <c r="D251" s="47" t="s">
        <v>30</v>
      </c>
      <c r="E251" s="48" t="s">
        <v>56</v>
      </c>
      <c r="F251" s="49" t="s">
        <v>28</v>
      </c>
      <c r="G251" s="50">
        <v>96</v>
      </c>
      <c r="H251" s="47"/>
      <c r="I251" s="123" t="s">
        <v>74</v>
      </c>
      <c r="J251" s="47" t="s">
        <v>75</v>
      </c>
      <c r="K251" s="51">
        <v>2026</v>
      </c>
      <c r="L251" s="47" t="s">
        <v>24</v>
      </c>
      <c r="M251" s="47" t="s">
        <v>60</v>
      </c>
      <c r="N251" s="47"/>
      <c r="O251" s="47" t="s">
        <v>76</v>
      </c>
      <c r="P251" s="47" t="s">
        <v>77</v>
      </c>
      <c r="Q251" s="81">
        <f t="shared" ref="Q251" si="254">ROUND(W251*(100%-Discount),1)</f>
        <v>48.4</v>
      </c>
      <c r="R251" s="1"/>
      <c r="S251" s="74" t="str">
        <f t="shared" si="250"/>
        <v/>
      </c>
      <c r="T251" s="52" t="str">
        <f t="shared" si="251"/>
        <v>Image</v>
      </c>
      <c r="U251" s="103">
        <v>9785171853563</v>
      </c>
      <c r="V251" s="112" t="s">
        <v>78</v>
      </c>
      <c r="W251" s="105" cm="1">
        <f t="array" ref="W251">[1]!SENTRUM_USD_PRICE_RUS_2024(AL251,2.95)</f>
        <v>48.4</v>
      </c>
      <c r="X251" s="103">
        <v>432</v>
      </c>
      <c r="Y251" s="106" t="s">
        <v>1431</v>
      </c>
      <c r="Z251" s="77" t="s">
        <v>44</v>
      </c>
      <c r="AA251" s="104" t="s">
        <v>1432</v>
      </c>
      <c r="AB251" s="104" t="s">
        <v>1433</v>
      </c>
      <c r="AC251" s="104" t="s">
        <v>1434</v>
      </c>
      <c r="AD251" s="104" t="s">
        <v>37</v>
      </c>
      <c r="AE251" s="104" t="s">
        <v>37</v>
      </c>
      <c r="AF251" s="104"/>
      <c r="AG251" s="104"/>
      <c r="AH251" t="s">
        <v>939</v>
      </c>
      <c r="AI251" t="s">
        <v>174</v>
      </c>
      <c r="AJ251" t="s">
        <v>1435</v>
      </c>
      <c r="AK251" s="121">
        <v>410.88</v>
      </c>
      <c r="AL251" s="118" cm="1">
        <f t="array" ref="AL251">[1]!SENTRUM_USD_CIF_NETTO_RUS(X251/1000,AK251*1.15,85,18)</f>
        <v>16.239999999999998</v>
      </c>
      <c r="AM251" s="121">
        <f t="shared" si="252"/>
        <v>2.9802955665024631</v>
      </c>
      <c r="AN251" s="127"/>
    </row>
    <row r="252" spans="1:40" customFormat="1">
      <c r="A252" s="45">
        <v>4</v>
      </c>
      <c r="B252" s="83"/>
      <c r="C252" s="46">
        <f t="shared" si="248"/>
        <v>9785605474579</v>
      </c>
      <c r="D252" s="47" t="s">
        <v>30</v>
      </c>
      <c r="E252" s="48" t="s">
        <v>51</v>
      </c>
      <c r="F252" s="49" t="s">
        <v>6</v>
      </c>
      <c r="G252" s="50">
        <v>72</v>
      </c>
      <c r="H252" s="47" t="s">
        <v>79</v>
      </c>
      <c r="I252" s="123" t="s">
        <v>80</v>
      </c>
      <c r="J252" s="47" t="s">
        <v>81</v>
      </c>
      <c r="K252" s="51">
        <v>2026</v>
      </c>
      <c r="L252" s="47" t="s">
        <v>82</v>
      </c>
      <c r="M252" s="47"/>
      <c r="N252" s="47" t="s">
        <v>83</v>
      </c>
      <c r="O252" s="47" t="s">
        <v>84</v>
      </c>
      <c r="P252" s="47" t="s">
        <v>85</v>
      </c>
      <c r="Q252" s="81">
        <f t="shared" ref="Q252" si="255">ROUND(W252*(100%-Discount),1)</f>
        <v>58.5</v>
      </c>
      <c r="R252" s="1"/>
      <c r="S252" s="74" t="str">
        <f t="shared" si="250"/>
        <v/>
      </c>
      <c r="T252" s="52" t="str">
        <f t="shared" si="251"/>
        <v>Image</v>
      </c>
      <c r="U252" s="103">
        <v>9785605474579</v>
      </c>
      <c r="V252" s="112" t="s">
        <v>86</v>
      </c>
      <c r="W252" s="105" cm="1">
        <f t="array" ref="W252">[1]!SENTRUM_USD_PRICE_RUS_2024(AL252,2.95)</f>
        <v>58.5</v>
      </c>
      <c r="X252" s="103">
        <v>286</v>
      </c>
      <c r="Y252" s="106" t="s">
        <v>1431</v>
      </c>
      <c r="Z252" s="77" t="s">
        <v>44</v>
      </c>
      <c r="AA252" s="104" t="s">
        <v>1432</v>
      </c>
      <c r="AB252" s="104" t="s">
        <v>1433</v>
      </c>
      <c r="AC252" s="104" t="s">
        <v>1434</v>
      </c>
      <c r="AD252" s="104" t="s">
        <v>37</v>
      </c>
      <c r="AE252" s="104" t="s">
        <v>37</v>
      </c>
      <c r="AF252" s="104"/>
      <c r="AG252" s="104"/>
      <c r="AH252" t="s">
        <v>939</v>
      </c>
      <c r="AI252" t="s">
        <v>174</v>
      </c>
      <c r="AJ252" t="s">
        <v>1435</v>
      </c>
      <c r="AK252" s="121">
        <v>781.83</v>
      </c>
      <c r="AL252" s="118" cm="1">
        <f t="array" ref="AL252">[1]!SENTRUM_USD_CIF_NETTO_RUS(X252/1000,AK252*1.15,85,18)</f>
        <v>19.66</v>
      </c>
      <c r="AM252" s="121">
        <f t="shared" si="252"/>
        <v>2.9755849440488302</v>
      </c>
      <c r="AN252" s="127"/>
    </row>
    <row r="253" spans="1:40" customFormat="1">
      <c r="A253" s="45">
        <v>5</v>
      </c>
      <c r="B253" s="83" t="s">
        <v>2712</v>
      </c>
      <c r="C253" s="46">
        <f t="shared" si="248"/>
        <v>9785389282391</v>
      </c>
      <c r="D253" s="47" t="s">
        <v>30</v>
      </c>
      <c r="E253" s="48" t="s">
        <v>51</v>
      </c>
      <c r="F253" s="49" t="s">
        <v>6</v>
      </c>
      <c r="G253" s="50">
        <v>208</v>
      </c>
      <c r="H253" s="47" t="s">
        <v>87</v>
      </c>
      <c r="I253" s="123" t="s">
        <v>88</v>
      </c>
      <c r="J253" s="47" t="s">
        <v>89</v>
      </c>
      <c r="K253" s="51">
        <v>2026</v>
      </c>
      <c r="L253" s="47" t="s">
        <v>90</v>
      </c>
      <c r="M253" s="47" t="s">
        <v>91</v>
      </c>
      <c r="N253" s="47" t="s">
        <v>92</v>
      </c>
      <c r="O253" s="47" t="s">
        <v>93</v>
      </c>
      <c r="P253" s="47" t="s">
        <v>94</v>
      </c>
      <c r="Q253" s="81">
        <f t="shared" ref="Q253" si="256">ROUND(W253*(100%-Discount),1)</f>
        <v>52.7</v>
      </c>
      <c r="R253" s="1"/>
      <c r="S253" s="74" t="str">
        <f t="shared" si="250"/>
        <v/>
      </c>
      <c r="T253" s="52" t="str">
        <f t="shared" si="251"/>
        <v>Image</v>
      </c>
      <c r="U253" s="103">
        <v>9785389282391</v>
      </c>
      <c r="V253" s="112" t="s">
        <v>95</v>
      </c>
      <c r="W253" s="105" cm="1">
        <f t="array" ref="W253">[1]!SENTRUM_USD_PRICE_RUS_2024(AL253,2.95)</f>
        <v>52.7</v>
      </c>
      <c r="X253" s="103">
        <v>358</v>
      </c>
      <c r="Y253" s="106" t="s">
        <v>1431</v>
      </c>
      <c r="Z253" s="77" t="s">
        <v>44</v>
      </c>
      <c r="AA253" s="104" t="s">
        <v>1432</v>
      </c>
      <c r="AB253" s="104" t="s">
        <v>1433</v>
      </c>
      <c r="AC253" s="104" t="s">
        <v>1434</v>
      </c>
      <c r="AD253" s="104" t="s">
        <v>37</v>
      </c>
      <c r="AE253" s="104" t="s">
        <v>37</v>
      </c>
      <c r="AF253" s="104"/>
      <c r="AG253" s="104"/>
      <c r="AH253" t="s">
        <v>939</v>
      </c>
      <c r="AI253" t="s">
        <v>174</v>
      </c>
      <c r="AJ253" t="s">
        <v>1435</v>
      </c>
      <c r="AK253" s="121">
        <v>583.74</v>
      </c>
      <c r="AL253" s="118" cm="1">
        <f t="array" ref="AL253">[1]!SENTRUM_USD_CIF_NETTO_RUS(X253/1000,AK253*1.15,85,18)</f>
        <v>17.71</v>
      </c>
      <c r="AM253" s="121">
        <f t="shared" si="252"/>
        <v>2.9757199322416712</v>
      </c>
      <c r="AN253" s="127"/>
    </row>
    <row r="254" spans="1:40" customFormat="1">
      <c r="A254" s="45">
        <v>6</v>
      </c>
      <c r="B254" s="83"/>
      <c r="C254" s="46">
        <f t="shared" si="248"/>
        <v>9785006300316</v>
      </c>
      <c r="D254" s="47" t="s">
        <v>30</v>
      </c>
      <c r="E254" s="48" t="s">
        <v>51</v>
      </c>
      <c r="F254" s="49" t="s">
        <v>28</v>
      </c>
      <c r="G254" s="50">
        <v>112</v>
      </c>
      <c r="H254" s="47" t="s">
        <v>96</v>
      </c>
      <c r="I254" s="123" t="s">
        <v>97</v>
      </c>
      <c r="J254" s="47" t="s">
        <v>98</v>
      </c>
      <c r="K254" s="51">
        <v>2026</v>
      </c>
      <c r="L254" s="47" t="s">
        <v>99</v>
      </c>
      <c r="M254" s="47"/>
      <c r="N254" s="47" t="s">
        <v>100</v>
      </c>
      <c r="O254" s="47" t="s">
        <v>101</v>
      </c>
      <c r="P254" s="47" t="s">
        <v>102</v>
      </c>
      <c r="Q254" s="81">
        <f t="shared" ref="Q254" si="257">ROUND(W254*(100%-Discount),1)</f>
        <v>73.099999999999994</v>
      </c>
      <c r="R254" s="1"/>
      <c r="S254" s="74" t="str">
        <f t="shared" si="250"/>
        <v/>
      </c>
      <c r="T254" s="52" t="str">
        <f t="shared" si="251"/>
        <v>Image</v>
      </c>
      <c r="U254" s="103">
        <v>9785006300316</v>
      </c>
      <c r="V254" s="112" t="s">
        <v>103</v>
      </c>
      <c r="W254" s="128" cm="1">
        <f t="array" ref="W254">[1]!SENTRUM_USD_PRICE_RUS_2024(AL254,2.25)</f>
        <v>73.099999999999994</v>
      </c>
      <c r="X254" s="103">
        <v>852</v>
      </c>
      <c r="Y254" s="106" t="s">
        <v>1431</v>
      </c>
      <c r="Z254" s="77" t="s">
        <v>44</v>
      </c>
      <c r="AA254" s="104" t="s">
        <v>1432</v>
      </c>
      <c r="AB254" s="104" t="s">
        <v>1433</v>
      </c>
      <c r="AC254" s="104" t="s">
        <v>1434</v>
      </c>
      <c r="AD254" s="104" t="s">
        <v>37</v>
      </c>
      <c r="AE254" s="104" t="s">
        <v>37</v>
      </c>
      <c r="AF254" s="104"/>
      <c r="AG254" s="104"/>
      <c r="AH254" t="s">
        <v>939</v>
      </c>
      <c r="AI254" t="s">
        <v>174</v>
      </c>
      <c r="AJ254" t="s">
        <v>1435</v>
      </c>
      <c r="AK254" s="121">
        <v>823.45</v>
      </c>
      <c r="AL254" s="118" cm="1">
        <f t="array" ref="AL254">[1]!SENTRUM_USD_CIF_NETTO_RUS(X254/1000,AK254*1.15,85,18)</f>
        <v>32.26</v>
      </c>
      <c r="AM254" s="129">
        <f t="shared" si="252"/>
        <v>2.2659640421574707</v>
      </c>
      <c r="AN254" s="127">
        <v>2.2445561139028474</v>
      </c>
    </row>
    <row r="255" spans="1:40" customFormat="1">
      <c r="A255" s="45">
        <v>7</v>
      </c>
      <c r="B255" s="83"/>
      <c r="C255" s="46">
        <f t="shared" si="248"/>
        <v>9785977521536</v>
      </c>
      <c r="D255" s="47" t="s">
        <v>104</v>
      </c>
      <c r="E255" s="48" t="s">
        <v>51</v>
      </c>
      <c r="F255" s="49" t="s">
        <v>6</v>
      </c>
      <c r="G255" s="50">
        <v>72</v>
      </c>
      <c r="H255" s="47" t="s">
        <v>105</v>
      </c>
      <c r="I255" s="123" t="s">
        <v>106</v>
      </c>
      <c r="J255" s="47" t="s">
        <v>107</v>
      </c>
      <c r="K255" s="51">
        <v>2026</v>
      </c>
      <c r="L255" s="47" t="s">
        <v>108</v>
      </c>
      <c r="M255" s="47" t="s">
        <v>109</v>
      </c>
      <c r="N255" s="47" t="s">
        <v>110</v>
      </c>
      <c r="O255" s="47" t="s">
        <v>111</v>
      </c>
      <c r="P255" s="47" t="s">
        <v>112</v>
      </c>
      <c r="Q255" s="81">
        <f t="shared" ref="Q255" si="258">ROUND(W255*(100%-Discount),1)</f>
        <v>63.1</v>
      </c>
      <c r="R255" s="1"/>
      <c r="S255" s="74" t="str">
        <f t="shared" si="250"/>
        <v/>
      </c>
      <c r="T255" s="52" t="str">
        <f t="shared" si="251"/>
        <v>Image</v>
      </c>
      <c r="U255" s="103">
        <v>9785977521536</v>
      </c>
      <c r="V255" s="112" t="s">
        <v>113</v>
      </c>
      <c r="W255" s="125" cm="1">
        <f t="array" ref="W255">[1]!SENTRUM_USD_PRICE_RUS_2024(AL255,2.5)</f>
        <v>63.1</v>
      </c>
      <c r="X255" s="103">
        <v>479</v>
      </c>
      <c r="Y255" s="106" t="s">
        <v>1431</v>
      </c>
      <c r="Z255" s="77" t="s">
        <v>44</v>
      </c>
      <c r="AA255" s="104" t="s">
        <v>1432</v>
      </c>
      <c r="AB255" s="104" t="s">
        <v>1433</v>
      </c>
      <c r="AC255" s="104" t="s">
        <v>1434</v>
      </c>
      <c r="AD255" s="104" t="s">
        <v>37</v>
      </c>
      <c r="AE255" s="104" t="s">
        <v>37</v>
      </c>
      <c r="AF255" s="104"/>
      <c r="AG255" s="104"/>
      <c r="AH255" t="s">
        <v>939</v>
      </c>
      <c r="AI255" t="s">
        <v>174</v>
      </c>
      <c r="AJ255" t="s">
        <v>1435</v>
      </c>
      <c r="AK255" s="121">
        <v>857.62</v>
      </c>
      <c r="AL255" s="118" cm="1">
        <f t="array" ref="AL255">[1]!SENTRUM_USD_CIF_NETTO_RUS(X255/1000,AK255*1.15,85,18)</f>
        <v>25.03</v>
      </c>
      <c r="AM255" s="130">
        <f t="shared" si="252"/>
        <v>2.5209748302037553</v>
      </c>
      <c r="AN255" s="127"/>
    </row>
    <row r="256" spans="1:40" customFormat="1">
      <c r="A256" s="45">
        <v>8</v>
      </c>
      <c r="B256" s="83"/>
      <c r="C256" s="46">
        <f t="shared" si="248"/>
        <v>9785605474654</v>
      </c>
      <c r="D256" s="47" t="s">
        <v>30</v>
      </c>
      <c r="E256" s="48" t="s">
        <v>51</v>
      </c>
      <c r="F256" s="49" t="s">
        <v>28</v>
      </c>
      <c r="G256" s="50">
        <v>25</v>
      </c>
      <c r="H256" s="47" t="s">
        <v>114</v>
      </c>
      <c r="I256" s="123" t="s">
        <v>115</v>
      </c>
      <c r="J256" s="47" t="s">
        <v>116</v>
      </c>
      <c r="K256" s="51">
        <v>2026</v>
      </c>
      <c r="L256" s="47" t="s">
        <v>82</v>
      </c>
      <c r="M256" s="47"/>
      <c r="N256" s="47" t="s">
        <v>117</v>
      </c>
      <c r="O256" s="47" t="s">
        <v>118</v>
      </c>
      <c r="P256" s="47" t="s">
        <v>119</v>
      </c>
      <c r="Q256" s="81">
        <f t="shared" ref="Q256" si="259">ROUND(W256*(100%-Discount),1)</f>
        <v>61.6</v>
      </c>
      <c r="R256" s="1"/>
      <c r="S256" s="74" t="str">
        <f t="shared" si="250"/>
        <v/>
      </c>
      <c r="T256" s="52" t="str">
        <f t="shared" si="251"/>
        <v>Image</v>
      </c>
      <c r="U256" s="103">
        <v>9785605474654</v>
      </c>
      <c r="V256" s="112" t="s">
        <v>120</v>
      </c>
      <c r="W256" s="125" cm="1">
        <f t="array" ref="W256">[1]!SENTRUM_USD_PRICE_RUS_2024(AL256,2.5)</f>
        <v>61.6</v>
      </c>
      <c r="X256" s="103">
        <v>384</v>
      </c>
      <c r="Y256" s="106" t="s">
        <v>1431</v>
      </c>
      <c r="Z256" s="77" t="s">
        <v>44</v>
      </c>
      <c r="AA256" s="104" t="s">
        <v>1432</v>
      </c>
      <c r="AB256" s="104" t="s">
        <v>1433</v>
      </c>
      <c r="AC256" s="104" t="s">
        <v>1434</v>
      </c>
      <c r="AD256" s="104" t="s">
        <v>37</v>
      </c>
      <c r="AE256" s="104" t="s">
        <v>37</v>
      </c>
      <c r="AF256" s="104"/>
      <c r="AG256" s="104"/>
      <c r="AH256" t="s">
        <v>939</v>
      </c>
      <c r="AI256" t="s">
        <v>174</v>
      </c>
      <c r="AJ256" t="s">
        <v>1435</v>
      </c>
      <c r="AK256" s="121">
        <v>938.19</v>
      </c>
      <c r="AL256" s="118" cm="1">
        <f t="array" ref="AL256">[1]!SENTRUM_USD_CIF_NETTO_RUS(X256/1000,AK256*1.15,85,18)</f>
        <v>24.45</v>
      </c>
      <c r="AM256" s="130">
        <f t="shared" si="252"/>
        <v>2.5194274028629859</v>
      </c>
      <c r="AN256" s="127"/>
    </row>
    <row r="257" spans="1:40" customFormat="1">
      <c r="A257" s="45">
        <v>9</v>
      </c>
      <c r="B257" s="83"/>
      <c r="C257" s="46">
        <f t="shared" si="248"/>
        <v>9785000417133</v>
      </c>
      <c r="D257" s="47" t="s">
        <v>30</v>
      </c>
      <c r="E257" s="48" t="s">
        <v>51</v>
      </c>
      <c r="F257" s="49" t="s">
        <v>6</v>
      </c>
      <c r="G257" s="50">
        <v>18</v>
      </c>
      <c r="H257" s="47" t="s">
        <v>121</v>
      </c>
      <c r="I257" s="123" t="s">
        <v>122</v>
      </c>
      <c r="J257" s="47" t="s">
        <v>123</v>
      </c>
      <c r="K257" s="51">
        <v>2026</v>
      </c>
      <c r="L257" s="47" t="s">
        <v>124</v>
      </c>
      <c r="M257" s="47" t="s">
        <v>125</v>
      </c>
      <c r="N257" s="47" t="s">
        <v>126</v>
      </c>
      <c r="O257" s="47" t="s">
        <v>127</v>
      </c>
      <c r="P257" s="47" t="s">
        <v>128</v>
      </c>
      <c r="Q257" s="81">
        <f t="shared" ref="Q257" si="260">ROUND(W257*(100%-Discount),1)</f>
        <v>50.9</v>
      </c>
      <c r="R257" s="1"/>
      <c r="S257" s="74" t="str">
        <f t="shared" si="250"/>
        <v/>
      </c>
      <c r="T257" s="52" t="str">
        <f t="shared" si="251"/>
        <v>Image</v>
      </c>
      <c r="U257" s="103">
        <v>9785000417133</v>
      </c>
      <c r="V257" s="112" t="s">
        <v>129</v>
      </c>
      <c r="W257" s="105" cm="1">
        <f t="array" ref="W257">[1]!SENTRUM_USD_PRICE_RUS_2024(AL257,2.95)</f>
        <v>50.9</v>
      </c>
      <c r="X257" s="103">
        <v>200</v>
      </c>
      <c r="Y257" s="106" t="s">
        <v>1431</v>
      </c>
      <c r="Z257" s="77" t="s">
        <v>44</v>
      </c>
      <c r="AA257" s="104" t="s">
        <v>1432</v>
      </c>
      <c r="AB257" s="104" t="s">
        <v>1433</v>
      </c>
      <c r="AC257" s="104" t="s">
        <v>1434</v>
      </c>
      <c r="AD257" s="104" t="s">
        <v>37</v>
      </c>
      <c r="AE257" s="104" t="s">
        <v>37</v>
      </c>
      <c r="AF257" s="104"/>
      <c r="AG257" s="104"/>
      <c r="AH257" t="s">
        <v>939</v>
      </c>
      <c r="AI257" t="s">
        <v>174</v>
      </c>
      <c r="AJ257" t="s">
        <v>1435</v>
      </c>
      <c r="AK257" s="121">
        <v>737</v>
      </c>
      <c r="AL257" s="118" cm="1">
        <f t="array" ref="AL257">[1]!SENTRUM_USD_CIF_NETTO_RUS(X257/1000,AK257*1.15,85,18)</f>
        <v>17.07</v>
      </c>
      <c r="AM257" s="121">
        <f t="shared" si="252"/>
        <v>2.9818394844756884</v>
      </c>
      <c r="AN257" s="127"/>
    </row>
    <row r="258" spans="1:40" customFormat="1">
      <c r="A258" s="45">
        <v>10</v>
      </c>
      <c r="B258" s="83"/>
      <c r="C258" s="46">
        <f t="shared" si="248"/>
        <v>9785000417126</v>
      </c>
      <c r="D258" s="47" t="s">
        <v>30</v>
      </c>
      <c r="E258" s="48" t="s">
        <v>51</v>
      </c>
      <c r="F258" s="49" t="s">
        <v>6</v>
      </c>
      <c r="G258" s="50">
        <v>18</v>
      </c>
      <c r="H258" s="47" t="s">
        <v>121</v>
      </c>
      <c r="I258" s="123" t="s">
        <v>130</v>
      </c>
      <c r="J258" s="47" t="s">
        <v>131</v>
      </c>
      <c r="K258" s="51">
        <v>2026</v>
      </c>
      <c r="L258" s="47" t="s">
        <v>124</v>
      </c>
      <c r="M258" s="47" t="s">
        <v>125</v>
      </c>
      <c r="N258" s="47" t="s">
        <v>126</v>
      </c>
      <c r="O258" s="47" t="s">
        <v>132</v>
      </c>
      <c r="P258" s="47" t="s">
        <v>133</v>
      </c>
      <c r="Q258" s="81">
        <f t="shared" ref="Q258" si="261">ROUND(W258*(100%-Discount),1)</f>
        <v>50.9</v>
      </c>
      <c r="R258" s="1"/>
      <c r="S258" s="74" t="str">
        <f t="shared" si="250"/>
        <v/>
      </c>
      <c r="T258" s="52" t="str">
        <f t="shared" si="251"/>
        <v>Image</v>
      </c>
      <c r="U258" s="103">
        <v>9785000417126</v>
      </c>
      <c r="V258" s="112" t="s">
        <v>134</v>
      </c>
      <c r="W258" s="105" cm="1">
        <f t="array" ref="W258">[1]!SENTRUM_USD_PRICE_RUS_2024(AL258,2.95)</f>
        <v>50.9</v>
      </c>
      <c r="X258" s="103">
        <v>200</v>
      </c>
      <c r="Y258" s="106" t="s">
        <v>1431</v>
      </c>
      <c r="Z258" s="77" t="s">
        <v>44</v>
      </c>
      <c r="AA258" s="104" t="s">
        <v>1432</v>
      </c>
      <c r="AB258" s="104" t="s">
        <v>1433</v>
      </c>
      <c r="AC258" s="104" t="s">
        <v>1434</v>
      </c>
      <c r="AD258" s="104" t="s">
        <v>37</v>
      </c>
      <c r="AE258" s="104" t="s">
        <v>37</v>
      </c>
      <c r="AF258" s="104"/>
      <c r="AG258" s="104"/>
      <c r="AH258" t="s">
        <v>939</v>
      </c>
      <c r="AI258" t="s">
        <v>174</v>
      </c>
      <c r="AJ258" t="s">
        <v>1435</v>
      </c>
      <c r="AK258" s="121">
        <v>737</v>
      </c>
      <c r="AL258" s="118" cm="1">
        <f t="array" ref="AL258">[1]!SENTRUM_USD_CIF_NETTO_RUS(X258/1000,AK258*1.15,85,18)</f>
        <v>17.07</v>
      </c>
      <c r="AM258" s="121">
        <f t="shared" si="252"/>
        <v>2.9818394844756884</v>
      </c>
      <c r="AN258" s="127"/>
    </row>
    <row r="259" spans="1:40" customFormat="1">
      <c r="A259" s="45">
        <v>11</v>
      </c>
      <c r="B259" s="83"/>
      <c r="C259" s="46">
        <f t="shared" si="248"/>
        <v>9785000417164</v>
      </c>
      <c r="D259" s="47" t="s">
        <v>30</v>
      </c>
      <c r="E259" s="48" t="s">
        <v>51</v>
      </c>
      <c r="F259" s="49" t="s">
        <v>6</v>
      </c>
      <c r="G259" s="50">
        <v>18</v>
      </c>
      <c r="H259" s="47" t="s">
        <v>121</v>
      </c>
      <c r="I259" s="123" t="s">
        <v>135</v>
      </c>
      <c r="J259" s="47" t="s">
        <v>136</v>
      </c>
      <c r="K259" s="51">
        <v>2026</v>
      </c>
      <c r="L259" s="47" t="s">
        <v>124</v>
      </c>
      <c r="M259" s="47" t="s">
        <v>125</v>
      </c>
      <c r="N259" s="47" t="s">
        <v>126</v>
      </c>
      <c r="O259" s="47" t="s">
        <v>137</v>
      </c>
      <c r="P259" s="47" t="s">
        <v>138</v>
      </c>
      <c r="Q259" s="81">
        <f t="shared" ref="Q259" si="262">ROUND(W259*(100%-Discount),1)</f>
        <v>50.9</v>
      </c>
      <c r="R259" s="1"/>
      <c r="S259" s="74" t="str">
        <f t="shared" si="250"/>
        <v/>
      </c>
      <c r="T259" s="52" t="str">
        <f t="shared" si="251"/>
        <v>Image</v>
      </c>
      <c r="U259" s="103">
        <v>9785000417164</v>
      </c>
      <c r="V259" s="112" t="s">
        <v>139</v>
      </c>
      <c r="W259" s="105" cm="1">
        <f t="array" ref="W259">[1]!SENTRUM_USD_PRICE_RUS_2024(AL259,2.95)</f>
        <v>50.9</v>
      </c>
      <c r="X259" s="103">
        <v>200</v>
      </c>
      <c r="Y259" s="106" t="s">
        <v>1431</v>
      </c>
      <c r="Z259" s="77" t="s">
        <v>44</v>
      </c>
      <c r="AA259" s="104" t="s">
        <v>1432</v>
      </c>
      <c r="AB259" s="104" t="s">
        <v>1433</v>
      </c>
      <c r="AC259" s="104" t="s">
        <v>1434</v>
      </c>
      <c r="AD259" s="104" t="s">
        <v>37</v>
      </c>
      <c r="AE259" s="104" t="s">
        <v>37</v>
      </c>
      <c r="AF259" s="104"/>
      <c r="AG259" s="104"/>
      <c r="AH259" t="s">
        <v>939</v>
      </c>
      <c r="AI259" t="s">
        <v>174</v>
      </c>
      <c r="AJ259" t="s">
        <v>1435</v>
      </c>
      <c r="AK259" s="121">
        <v>737</v>
      </c>
      <c r="AL259" s="118" cm="1">
        <f t="array" ref="AL259">[1]!SENTRUM_USD_CIF_NETTO_RUS(X259/1000,AK259*1.15,85,18)</f>
        <v>17.07</v>
      </c>
      <c r="AM259" s="121">
        <f t="shared" si="252"/>
        <v>2.9818394844756884</v>
      </c>
      <c r="AN259" s="127"/>
    </row>
    <row r="260" spans="1:40" customFormat="1">
      <c r="A260" s="45">
        <v>12</v>
      </c>
      <c r="B260" s="83"/>
      <c r="C260" s="46">
        <f t="shared" si="248"/>
        <v>9785000417140</v>
      </c>
      <c r="D260" s="47" t="s">
        <v>30</v>
      </c>
      <c r="E260" s="48" t="s">
        <v>51</v>
      </c>
      <c r="F260" s="49" t="s">
        <v>6</v>
      </c>
      <c r="G260" s="50">
        <v>18</v>
      </c>
      <c r="H260" s="47" t="s">
        <v>121</v>
      </c>
      <c r="I260" s="123" t="s">
        <v>140</v>
      </c>
      <c r="J260" s="47" t="s">
        <v>141</v>
      </c>
      <c r="K260" s="51">
        <v>2026</v>
      </c>
      <c r="L260" s="47" t="s">
        <v>124</v>
      </c>
      <c r="M260" s="47" t="s">
        <v>125</v>
      </c>
      <c r="N260" s="47" t="s">
        <v>126</v>
      </c>
      <c r="O260" s="47" t="s">
        <v>142</v>
      </c>
      <c r="P260" s="47" t="s">
        <v>143</v>
      </c>
      <c r="Q260" s="81">
        <f t="shared" ref="Q260" si="263">ROUND(W260*(100%-Discount),1)</f>
        <v>50.9</v>
      </c>
      <c r="R260" s="1"/>
      <c r="S260" s="74" t="str">
        <f t="shared" si="250"/>
        <v/>
      </c>
      <c r="T260" s="52" t="str">
        <f t="shared" si="251"/>
        <v>Image</v>
      </c>
      <c r="U260" s="103">
        <v>9785000417140</v>
      </c>
      <c r="V260" s="112" t="s">
        <v>144</v>
      </c>
      <c r="W260" s="105" cm="1">
        <f t="array" ref="W260">[1]!SENTRUM_USD_PRICE_RUS_2024(AL260,2.95)</f>
        <v>50.9</v>
      </c>
      <c r="X260" s="103">
        <v>200</v>
      </c>
      <c r="Y260" s="106" t="s">
        <v>1431</v>
      </c>
      <c r="Z260" s="77" t="s">
        <v>44</v>
      </c>
      <c r="AA260" s="104" t="s">
        <v>1432</v>
      </c>
      <c r="AB260" s="104" t="s">
        <v>1433</v>
      </c>
      <c r="AC260" s="104" t="s">
        <v>1434</v>
      </c>
      <c r="AD260" s="104" t="s">
        <v>37</v>
      </c>
      <c r="AE260" s="104" t="s">
        <v>37</v>
      </c>
      <c r="AF260" s="104"/>
      <c r="AG260" s="104"/>
      <c r="AH260" t="s">
        <v>939</v>
      </c>
      <c r="AI260" t="s">
        <v>174</v>
      </c>
      <c r="AJ260" t="s">
        <v>1435</v>
      </c>
      <c r="AK260" s="121">
        <v>737</v>
      </c>
      <c r="AL260" s="118" cm="1">
        <f t="array" ref="AL260">[1]!SENTRUM_USD_CIF_NETTO_RUS(X260/1000,AK260*1.15,85,18)</f>
        <v>17.07</v>
      </c>
      <c r="AM260" s="121">
        <f t="shared" si="252"/>
        <v>2.9818394844756884</v>
      </c>
      <c r="AN260" s="127"/>
    </row>
    <row r="261" spans="1:40" customFormat="1">
      <c r="A261" s="45">
        <v>13</v>
      </c>
      <c r="B261" s="83"/>
      <c r="C261" s="46">
        <f t="shared" si="248"/>
        <v>9785171849863</v>
      </c>
      <c r="D261" s="47" t="s">
        <v>30</v>
      </c>
      <c r="E261" s="48" t="s">
        <v>51</v>
      </c>
      <c r="F261" s="49" t="s">
        <v>6</v>
      </c>
      <c r="G261" s="50">
        <v>144</v>
      </c>
      <c r="H261" s="47" t="s">
        <v>145</v>
      </c>
      <c r="I261" s="123" t="s">
        <v>146</v>
      </c>
      <c r="J261" s="47" t="s">
        <v>147</v>
      </c>
      <c r="K261" s="51">
        <v>2026</v>
      </c>
      <c r="L261" s="47" t="s">
        <v>24</v>
      </c>
      <c r="M261" s="47" t="s">
        <v>148</v>
      </c>
      <c r="N261" s="47" t="s">
        <v>149</v>
      </c>
      <c r="O261" s="47" t="s">
        <v>150</v>
      </c>
      <c r="P261" s="47" t="s">
        <v>151</v>
      </c>
      <c r="Q261" s="81">
        <f t="shared" ref="Q261" si="264">ROUND(W261*(100%-Discount),1)</f>
        <v>68.400000000000006</v>
      </c>
      <c r="R261" s="1"/>
      <c r="S261" s="74" t="str">
        <f t="shared" si="250"/>
        <v/>
      </c>
      <c r="T261" s="52" t="str">
        <f t="shared" si="251"/>
        <v>Image</v>
      </c>
      <c r="U261" s="103">
        <v>9785171849863</v>
      </c>
      <c r="V261" s="112" t="s">
        <v>152</v>
      </c>
      <c r="W261" s="125" cm="1">
        <f t="array" ref="W261">[1]!SENTRUM_USD_PRICE_RUS_2024(AL261,2.5)</f>
        <v>68.400000000000006</v>
      </c>
      <c r="X261" s="103">
        <v>760</v>
      </c>
      <c r="Y261" s="106" t="s">
        <v>1431</v>
      </c>
      <c r="Z261" s="77" t="s">
        <v>44</v>
      </c>
      <c r="AA261" s="104" t="s">
        <v>1432</v>
      </c>
      <c r="AB261" s="104" t="s">
        <v>1433</v>
      </c>
      <c r="AC261" s="104" t="s">
        <v>1434</v>
      </c>
      <c r="AD261" s="104" t="s">
        <v>37</v>
      </c>
      <c r="AE261" s="104" t="s">
        <v>37</v>
      </c>
      <c r="AF261" s="104"/>
      <c r="AG261" s="104"/>
      <c r="AH261" t="s">
        <v>939</v>
      </c>
      <c r="AI261" t="s">
        <v>174</v>
      </c>
      <c r="AJ261" t="s">
        <v>1435</v>
      </c>
      <c r="AK261" s="121">
        <v>641.28</v>
      </c>
      <c r="AL261" s="118" cm="1">
        <f t="array" ref="AL261">[1]!SENTRUM_USD_CIF_NETTO_RUS(X261/1000,AK261*1.15,85,18)</f>
        <v>27.15</v>
      </c>
      <c r="AM261" s="130">
        <f t="shared" si="252"/>
        <v>2.5193370165745859</v>
      </c>
      <c r="AN261" s="127"/>
    </row>
    <row r="262" spans="1:40" customFormat="1">
      <c r="A262" s="45">
        <v>14</v>
      </c>
      <c r="B262" s="83"/>
      <c r="C262" s="46">
        <f t="shared" si="248"/>
        <v>9785006307230</v>
      </c>
      <c r="D262" s="47" t="s">
        <v>30</v>
      </c>
      <c r="E262" s="48" t="s">
        <v>51</v>
      </c>
      <c r="F262" s="49" t="s">
        <v>6</v>
      </c>
      <c r="G262" s="50">
        <v>32</v>
      </c>
      <c r="H262" s="47" t="s">
        <v>153</v>
      </c>
      <c r="I262" s="123" t="s">
        <v>154</v>
      </c>
      <c r="J262" s="47" t="s">
        <v>155</v>
      </c>
      <c r="K262" s="51">
        <v>2026</v>
      </c>
      <c r="L262" s="47" t="s">
        <v>99</v>
      </c>
      <c r="M262" s="47" t="s">
        <v>156</v>
      </c>
      <c r="N262" s="47" t="s">
        <v>157</v>
      </c>
      <c r="O262" s="47" t="s">
        <v>158</v>
      </c>
      <c r="P262" s="47" t="s">
        <v>159</v>
      </c>
      <c r="Q262" s="81">
        <f t="shared" ref="Q262" si="265">ROUND(W262*(100%-Discount),1)</f>
        <v>29.1</v>
      </c>
      <c r="R262" s="1"/>
      <c r="S262" s="74" t="str">
        <f t="shared" si="250"/>
        <v/>
      </c>
      <c r="T262" s="52" t="str">
        <f t="shared" si="251"/>
        <v>Image</v>
      </c>
      <c r="U262" s="103">
        <v>9785006307230</v>
      </c>
      <c r="V262" s="112" t="s">
        <v>160</v>
      </c>
      <c r="W262" s="105" cm="1">
        <f t="array" ref="W262">[1]!SENTRUM_USD_PRICE_RUS_2024(AL262,2.95)</f>
        <v>29.1</v>
      </c>
      <c r="X262" s="103">
        <v>242</v>
      </c>
      <c r="Y262" s="106" t="s">
        <v>1431</v>
      </c>
      <c r="Z262" s="77" t="s">
        <v>44</v>
      </c>
      <c r="AA262" s="104" t="s">
        <v>1432</v>
      </c>
      <c r="AB262" s="104" t="s">
        <v>1433</v>
      </c>
      <c r="AC262" s="104" t="s">
        <v>1434</v>
      </c>
      <c r="AD262" s="104" t="s">
        <v>37</v>
      </c>
      <c r="AE262" s="104" t="s">
        <v>37</v>
      </c>
      <c r="AF262" s="104"/>
      <c r="AG262" s="104"/>
      <c r="AH262" t="s">
        <v>939</v>
      </c>
      <c r="AI262" t="s">
        <v>174</v>
      </c>
      <c r="AJ262" t="s">
        <v>1435</v>
      </c>
      <c r="AK262" s="121">
        <v>264.41000000000003</v>
      </c>
      <c r="AL262" s="118" cm="1">
        <f t="array" ref="AL262">[1]!SENTRUM_USD_CIF_NETTO_RUS(X262/1000,AK262*1.15,85,18)</f>
        <v>9.6999999999999993</v>
      </c>
      <c r="AM262" s="121">
        <f t="shared" si="252"/>
        <v>3.0000000000000004</v>
      </c>
      <c r="AN262" s="127"/>
    </row>
    <row r="263" spans="1:40" customFormat="1">
      <c r="A263" s="45">
        <v>15</v>
      </c>
      <c r="B263" s="83"/>
      <c r="C263" s="46">
        <f t="shared" si="248"/>
        <v>9785006307247</v>
      </c>
      <c r="D263" s="47" t="s">
        <v>30</v>
      </c>
      <c r="E263" s="48" t="s">
        <v>51</v>
      </c>
      <c r="F263" s="49" t="s">
        <v>6</v>
      </c>
      <c r="G263" s="50">
        <v>32</v>
      </c>
      <c r="H263" s="47" t="s">
        <v>153</v>
      </c>
      <c r="I263" s="123" t="s">
        <v>161</v>
      </c>
      <c r="J263" s="47" t="s">
        <v>162</v>
      </c>
      <c r="K263" s="51">
        <v>2026</v>
      </c>
      <c r="L263" s="47" t="s">
        <v>99</v>
      </c>
      <c r="M263" s="47" t="s">
        <v>156</v>
      </c>
      <c r="N263" s="47" t="s">
        <v>157</v>
      </c>
      <c r="O263" s="47" t="s">
        <v>163</v>
      </c>
      <c r="P263" s="47" t="s">
        <v>164</v>
      </c>
      <c r="Q263" s="81">
        <f t="shared" ref="Q263" si="266">ROUND(W263*(100%-Discount),1)</f>
        <v>29.2</v>
      </c>
      <c r="R263" s="1"/>
      <c r="S263" s="74" t="str">
        <f t="shared" si="250"/>
        <v/>
      </c>
      <c r="T263" s="52" t="str">
        <f t="shared" si="251"/>
        <v>Image</v>
      </c>
      <c r="U263" s="103">
        <v>9785006307247</v>
      </c>
      <c r="V263" s="112" t="s">
        <v>165</v>
      </c>
      <c r="W263" s="105" cm="1">
        <f t="array" ref="W263">[1]!SENTRUM_USD_PRICE_RUS_2024(AL263,2.95)</f>
        <v>29.2</v>
      </c>
      <c r="X263" s="103">
        <v>244</v>
      </c>
      <c r="Y263" s="106" t="s">
        <v>1431</v>
      </c>
      <c r="Z263" s="77" t="s">
        <v>44</v>
      </c>
      <c r="AA263" s="104" t="s">
        <v>1432</v>
      </c>
      <c r="AB263" s="104" t="s">
        <v>1433</v>
      </c>
      <c r="AC263" s="104" t="s">
        <v>1434</v>
      </c>
      <c r="AD263" s="104" t="s">
        <v>37</v>
      </c>
      <c r="AE263" s="104" t="s">
        <v>37</v>
      </c>
      <c r="AF263" s="104"/>
      <c r="AG263" s="104"/>
      <c r="AH263" t="s">
        <v>939</v>
      </c>
      <c r="AI263" t="s">
        <v>174</v>
      </c>
      <c r="AJ263" t="s">
        <v>1435</v>
      </c>
      <c r="AK263" s="121">
        <v>264.41000000000003</v>
      </c>
      <c r="AL263" s="118" cm="1">
        <f t="array" ref="AL263">[1]!SENTRUM_USD_CIF_NETTO_RUS(X263/1000,AK263*1.15,85,18)</f>
        <v>9.74</v>
      </c>
      <c r="AM263" s="121">
        <f t="shared" si="252"/>
        <v>2.9979466119096507</v>
      </c>
      <c r="AN263" s="127"/>
    </row>
    <row r="264" spans="1:40" customFormat="1">
      <c r="A264" s="45">
        <v>16</v>
      </c>
      <c r="B264" s="83"/>
      <c r="C264" s="46">
        <f t="shared" si="248"/>
        <v>9785353119784</v>
      </c>
      <c r="D264" s="47" t="s">
        <v>30</v>
      </c>
      <c r="E264" s="48" t="s">
        <v>51</v>
      </c>
      <c r="F264" s="49" t="s">
        <v>28</v>
      </c>
      <c r="G264" s="50">
        <v>112</v>
      </c>
      <c r="H264" s="47" t="s">
        <v>166</v>
      </c>
      <c r="I264" s="123" t="s">
        <v>167</v>
      </c>
      <c r="J264" s="47" t="s">
        <v>168</v>
      </c>
      <c r="K264" s="51">
        <v>2026</v>
      </c>
      <c r="L264" s="47" t="s">
        <v>169</v>
      </c>
      <c r="M264" s="47"/>
      <c r="N264" s="47" t="s">
        <v>170</v>
      </c>
      <c r="O264" s="47" t="s">
        <v>171</v>
      </c>
      <c r="P264" s="47" t="s">
        <v>172</v>
      </c>
      <c r="Q264" s="81">
        <f t="shared" ref="Q264" si="267">ROUND(W264*(100%-Discount),1)</f>
        <v>46.8</v>
      </c>
      <c r="R264" s="1"/>
      <c r="S264" s="74" t="str">
        <f t="shared" si="250"/>
        <v/>
      </c>
      <c r="T264" s="52" t="str">
        <f t="shared" si="251"/>
        <v>Image</v>
      </c>
      <c r="U264" s="103">
        <v>9785353119784</v>
      </c>
      <c r="V264" s="112" t="s">
        <v>173</v>
      </c>
      <c r="W264" s="105" cm="1">
        <f t="array" ref="W264">[1]!SENTRUM_USD_PRICE_RUS_2024(AL264,2.95)</f>
        <v>46.8</v>
      </c>
      <c r="X264" s="103">
        <v>390</v>
      </c>
      <c r="Y264" s="106" t="s">
        <v>1431</v>
      </c>
      <c r="Z264" s="77" t="s">
        <v>44</v>
      </c>
      <c r="AA264" s="104" t="s">
        <v>1432</v>
      </c>
      <c r="AB264" s="104" t="s">
        <v>1433</v>
      </c>
      <c r="AC264" s="104" t="s">
        <v>1434</v>
      </c>
      <c r="AD264" s="104" t="s">
        <v>37</v>
      </c>
      <c r="AE264" s="104" t="s">
        <v>37</v>
      </c>
      <c r="AF264" s="104"/>
      <c r="AG264" s="104"/>
      <c r="AH264" t="s">
        <v>939</v>
      </c>
      <c r="AI264" t="s">
        <v>174</v>
      </c>
      <c r="AJ264" t="s">
        <v>1435</v>
      </c>
      <c r="AK264" s="121">
        <v>430.23</v>
      </c>
      <c r="AL264" s="118" cm="1">
        <f t="array" ref="AL264">[1]!SENTRUM_USD_CIF_NETTO_RUS(X264/1000,AK264*1.15,85,18)</f>
        <v>15.7</v>
      </c>
      <c r="AM264" s="121">
        <f t="shared" si="252"/>
        <v>2.9808917197452227</v>
      </c>
      <c r="AN264" s="127"/>
    </row>
    <row r="265" spans="1:40" customFormat="1">
      <c r="A265" s="45">
        <v>17</v>
      </c>
      <c r="B265" s="83"/>
      <c r="C265" s="46">
        <f t="shared" si="248"/>
        <v>9785001677420</v>
      </c>
      <c r="D265" s="47" t="s">
        <v>30</v>
      </c>
      <c r="E265" s="48" t="s">
        <v>51</v>
      </c>
      <c r="F265" s="49" t="s">
        <v>28</v>
      </c>
      <c r="G265" s="50">
        <v>56</v>
      </c>
      <c r="H265" s="47" t="s">
        <v>175</v>
      </c>
      <c r="I265" s="123" t="s">
        <v>176</v>
      </c>
      <c r="J265" s="47" t="s">
        <v>177</v>
      </c>
      <c r="K265" s="51">
        <v>2026</v>
      </c>
      <c r="L265" s="47" t="s">
        <v>178</v>
      </c>
      <c r="M265" s="47"/>
      <c r="N265" s="47" t="s">
        <v>179</v>
      </c>
      <c r="O265" s="47" t="s">
        <v>180</v>
      </c>
      <c r="P265" s="47" t="s">
        <v>181</v>
      </c>
      <c r="Q265" s="81">
        <f t="shared" ref="Q265" si="268">ROUND(W265*(100%-Discount),1)</f>
        <v>73.5</v>
      </c>
      <c r="R265" s="1"/>
      <c r="S265" s="74" t="str">
        <f t="shared" si="250"/>
        <v/>
      </c>
      <c r="T265" s="52" t="str">
        <f t="shared" si="251"/>
        <v>Image</v>
      </c>
      <c r="U265" s="103">
        <v>9785001677420</v>
      </c>
      <c r="V265" s="112" t="s">
        <v>182</v>
      </c>
      <c r="W265" s="128" cm="1">
        <f t="array" ref="W265">[1]!SENTRUM_USD_PRICE_RUS_2024(AL265,2.25)</f>
        <v>73.5</v>
      </c>
      <c r="X265" s="103">
        <v>476</v>
      </c>
      <c r="Y265" s="106" t="s">
        <v>1431</v>
      </c>
      <c r="Z265" s="77" t="s">
        <v>44</v>
      </c>
      <c r="AA265" s="104" t="s">
        <v>1432</v>
      </c>
      <c r="AB265" s="104" t="s">
        <v>1433</v>
      </c>
      <c r="AC265" s="104" t="s">
        <v>1434</v>
      </c>
      <c r="AD265" s="104" t="s">
        <v>37</v>
      </c>
      <c r="AE265" s="104" t="s">
        <v>37</v>
      </c>
      <c r="AF265" s="104"/>
      <c r="AG265" s="104"/>
      <c r="AH265" t="s">
        <v>939</v>
      </c>
      <c r="AI265" t="s">
        <v>174</v>
      </c>
      <c r="AJ265" t="s">
        <v>1435</v>
      </c>
      <c r="AK265" s="124">
        <v>1285.9000000000001</v>
      </c>
      <c r="AL265" s="118" cm="1">
        <f t="array" ref="AL265">[1]!SENTRUM_USD_CIF_NETTO_RUS(X265/1000,AK265*1.15,85,18)</f>
        <v>32.450000000000003</v>
      </c>
      <c r="AM265" s="129">
        <f t="shared" si="252"/>
        <v>2.2650231124807396</v>
      </c>
      <c r="AN265" s="127">
        <v>2.2574123989218329</v>
      </c>
    </row>
    <row r="266" spans="1:40" customFormat="1">
      <c r="A266" s="45">
        <v>18</v>
      </c>
      <c r="B266" s="83"/>
      <c r="C266" s="46">
        <f t="shared" si="248"/>
        <v>9785907793859</v>
      </c>
      <c r="D266" s="47" t="s">
        <v>30</v>
      </c>
      <c r="E266" s="48" t="s">
        <v>51</v>
      </c>
      <c r="F266" s="49" t="s">
        <v>28</v>
      </c>
      <c r="G266" s="50">
        <v>48</v>
      </c>
      <c r="H266" s="47" t="s">
        <v>183</v>
      </c>
      <c r="I266" s="123" t="s">
        <v>184</v>
      </c>
      <c r="J266" s="47" t="s">
        <v>185</v>
      </c>
      <c r="K266" s="51">
        <v>2026</v>
      </c>
      <c r="L266" s="47" t="s">
        <v>186</v>
      </c>
      <c r="M266" s="47" t="s">
        <v>187</v>
      </c>
      <c r="N266" s="47" t="s">
        <v>188</v>
      </c>
      <c r="O266" s="47" t="s">
        <v>189</v>
      </c>
      <c r="P266" s="47" t="s">
        <v>190</v>
      </c>
      <c r="Q266" s="81">
        <f t="shared" ref="Q266" si="269">ROUND(W266*(100%-Discount),1)</f>
        <v>70</v>
      </c>
      <c r="R266" s="1"/>
      <c r="S266" s="74" t="str">
        <f t="shared" si="250"/>
        <v/>
      </c>
      <c r="T266" s="52" t="str">
        <f t="shared" si="251"/>
        <v>Image</v>
      </c>
      <c r="U266" s="103">
        <v>9785907793859</v>
      </c>
      <c r="V266" s="112" t="s">
        <v>191</v>
      </c>
      <c r="W266" s="128" cm="1">
        <f t="array" ref="W266">[1]!SENTRUM_USD_PRICE_RUS_2024(AL266,2.5)</f>
        <v>70</v>
      </c>
      <c r="X266" s="103">
        <v>557</v>
      </c>
      <c r="Y266" s="106" t="s">
        <v>1431</v>
      </c>
      <c r="Z266" s="77" t="s">
        <v>44</v>
      </c>
      <c r="AA266" s="104" t="s">
        <v>1432</v>
      </c>
      <c r="AB266" s="104" t="s">
        <v>1433</v>
      </c>
      <c r="AC266" s="104" t="s">
        <v>1434</v>
      </c>
      <c r="AD266" s="104" t="s">
        <v>37</v>
      </c>
      <c r="AE266" s="104" t="s">
        <v>37</v>
      </c>
      <c r="AF266" s="104"/>
      <c r="AG266" s="104"/>
      <c r="AH266" t="s">
        <v>939</v>
      </c>
      <c r="AI266" t="s">
        <v>174</v>
      </c>
      <c r="AJ266" t="s">
        <v>1435</v>
      </c>
      <c r="AK266" s="121">
        <v>923.4</v>
      </c>
      <c r="AL266" s="118" cm="1">
        <f t="array" ref="AL266">[1]!SENTRUM_USD_CIF_NETTO_RUS(X266/1000,AK266*1.15,85,18)</f>
        <v>27.82</v>
      </c>
      <c r="AM266" s="129">
        <f t="shared" si="252"/>
        <v>2.5161754133716752</v>
      </c>
      <c r="AN266" s="127">
        <v>2.517591868647381</v>
      </c>
    </row>
    <row r="267" spans="1:40" customFormat="1">
      <c r="A267" s="45">
        <v>19</v>
      </c>
      <c r="B267" s="83" t="s">
        <v>2712</v>
      </c>
      <c r="C267" s="46">
        <f t="shared" si="248"/>
        <v>9785605474555</v>
      </c>
      <c r="D267" s="47" t="s">
        <v>30</v>
      </c>
      <c r="E267" s="48" t="s">
        <v>51</v>
      </c>
      <c r="F267" s="49" t="s">
        <v>6</v>
      </c>
      <c r="G267" s="50">
        <v>48</v>
      </c>
      <c r="H267" s="47" t="s">
        <v>192</v>
      </c>
      <c r="I267" s="123" t="s">
        <v>193</v>
      </c>
      <c r="J267" s="47" t="s">
        <v>194</v>
      </c>
      <c r="K267" s="51">
        <v>2026</v>
      </c>
      <c r="L267" s="47" t="s">
        <v>82</v>
      </c>
      <c r="M267" s="47"/>
      <c r="N267" s="47" t="s">
        <v>195</v>
      </c>
      <c r="O267" s="47" t="s">
        <v>196</v>
      </c>
      <c r="P267" s="47" t="s">
        <v>197</v>
      </c>
      <c r="Q267" s="81">
        <f t="shared" ref="Q267" si="270">ROUND(W267*(100%-Discount),1)</f>
        <v>64.099999999999994</v>
      </c>
      <c r="R267" s="1"/>
      <c r="S267" s="74" t="str">
        <f t="shared" si="250"/>
        <v/>
      </c>
      <c r="T267" s="52" t="str">
        <f t="shared" si="251"/>
        <v>Image</v>
      </c>
      <c r="U267" s="103">
        <v>9785605474555</v>
      </c>
      <c r="V267" s="112" t="s">
        <v>198</v>
      </c>
      <c r="W267" s="125" cm="1">
        <f t="array" ref="W267">[1]!SENTRUM_USD_PRICE_RUS_2024(AL267,2.5)</f>
        <v>64.099999999999994</v>
      </c>
      <c r="X267" s="103">
        <v>530</v>
      </c>
      <c r="Y267" s="106" t="s">
        <v>1431</v>
      </c>
      <c r="Z267" s="77" t="s">
        <v>44</v>
      </c>
      <c r="AA267" s="104" t="s">
        <v>1432</v>
      </c>
      <c r="AB267" s="104" t="s">
        <v>1433</v>
      </c>
      <c r="AC267" s="104" t="s">
        <v>1434</v>
      </c>
      <c r="AD267" s="104" t="s">
        <v>37</v>
      </c>
      <c r="AE267" s="104" t="s">
        <v>37</v>
      </c>
      <c r="AF267" s="104"/>
      <c r="AG267" s="104"/>
      <c r="AH267" t="s">
        <v>939</v>
      </c>
      <c r="AI267" t="s">
        <v>174</v>
      </c>
      <c r="AJ267" t="s">
        <v>1435</v>
      </c>
      <c r="AK267" s="121">
        <v>820</v>
      </c>
      <c r="AL267" s="118" cm="1">
        <f t="array" ref="AL267">[1]!SENTRUM_USD_CIF_NETTO_RUS(X267/1000,AK267*1.15,85,18)</f>
        <v>25.45</v>
      </c>
      <c r="AM267" s="130">
        <f t="shared" si="252"/>
        <v>2.5186640471512769</v>
      </c>
      <c r="AN267" s="127"/>
    </row>
    <row r="268" spans="1:40" customFormat="1">
      <c r="A268" s="45">
        <v>20</v>
      </c>
      <c r="B268" s="83"/>
      <c r="C268" s="46">
        <f t="shared" si="248"/>
        <v>9785006307179</v>
      </c>
      <c r="D268" s="47" t="s">
        <v>30</v>
      </c>
      <c r="E268" s="48" t="s">
        <v>51</v>
      </c>
      <c r="F268" s="49" t="s">
        <v>28</v>
      </c>
      <c r="G268" s="50">
        <v>80</v>
      </c>
      <c r="H268" s="47" t="s">
        <v>199</v>
      </c>
      <c r="I268" s="123" t="s">
        <v>200</v>
      </c>
      <c r="J268" s="47" t="s">
        <v>201</v>
      </c>
      <c r="K268" s="51">
        <v>2026</v>
      </c>
      <c r="L268" s="47" t="s">
        <v>99</v>
      </c>
      <c r="M268" s="47"/>
      <c r="N268" s="47" t="s">
        <v>202</v>
      </c>
      <c r="O268" s="47" t="s">
        <v>203</v>
      </c>
      <c r="P268" s="47" t="s">
        <v>204</v>
      </c>
      <c r="Q268" s="81">
        <f t="shared" ref="Q268" si="271">ROUND(W268*(100%-Discount),1)</f>
        <v>55.7</v>
      </c>
      <c r="R268" s="1"/>
      <c r="S268" s="74" t="str">
        <f t="shared" si="250"/>
        <v/>
      </c>
      <c r="T268" s="52" t="str">
        <f t="shared" si="251"/>
        <v>Image</v>
      </c>
      <c r="U268" s="103">
        <v>9785006307179</v>
      </c>
      <c r="V268" s="112" t="s">
        <v>205</v>
      </c>
      <c r="W268" s="105" cm="1">
        <f t="array" ref="W268">[1]!SENTRUM_USD_PRICE_RUS_2024(AL268,2.95)</f>
        <v>55.7</v>
      </c>
      <c r="X268" s="103">
        <v>420</v>
      </c>
      <c r="Y268" s="106" t="s">
        <v>1431</v>
      </c>
      <c r="Z268" s="77" t="s">
        <v>44</v>
      </c>
      <c r="AA268" s="104" t="s">
        <v>1432</v>
      </c>
      <c r="AB268" s="104" t="s">
        <v>1433</v>
      </c>
      <c r="AC268" s="104" t="s">
        <v>1434</v>
      </c>
      <c r="AD268" s="104" t="s">
        <v>37</v>
      </c>
      <c r="AE268" s="104" t="s">
        <v>37</v>
      </c>
      <c r="AF268" s="104"/>
      <c r="AG268" s="104"/>
      <c r="AH268" t="s">
        <v>939</v>
      </c>
      <c r="AI268" t="s">
        <v>174</v>
      </c>
      <c r="AJ268" t="s">
        <v>1435</v>
      </c>
      <c r="AK268" s="121">
        <v>566.58000000000004</v>
      </c>
      <c r="AL268" s="118" cm="1">
        <f t="array" ref="AL268">[1]!SENTRUM_USD_CIF_NETTO_RUS(X268/1000,AK268*1.15,85,18)</f>
        <v>18.71</v>
      </c>
      <c r="AM268" s="121">
        <f t="shared" si="252"/>
        <v>2.9770176376269375</v>
      </c>
      <c r="AN268" s="127"/>
    </row>
    <row r="269" spans="1:40" customFormat="1">
      <c r="A269" s="45">
        <v>21</v>
      </c>
      <c r="B269" s="83"/>
      <c r="C269" s="46">
        <f t="shared" si="248"/>
        <v>9785605474661</v>
      </c>
      <c r="D269" s="47" t="s">
        <v>30</v>
      </c>
      <c r="E269" s="48" t="s">
        <v>51</v>
      </c>
      <c r="F269" s="49" t="s">
        <v>28</v>
      </c>
      <c r="G269" s="50">
        <v>56</v>
      </c>
      <c r="H269" s="47" t="s">
        <v>206</v>
      </c>
      <c r="I269" s="123" t="s">
        <v>207</v>
      </c>
      <c r="J269" s="47" t="s">
        <v>208</v>
      </c>
      <c r="K269" s="51">
        <v>2026</v>
      </c>
      <c r="L269" s="47" t="s">
        <v>82</v>
      </c>
      <c r="M269" s="47"/>
      <c r="N269" s="47" t="s">
        <v>209</v>
      </c>
      <c r="O269" s="47" t="s">
        <v>210</v>
      </c>
      <c r="P269" s="47" t="s">
        <v>211</v>
      </c>
      <c r="Q269" s="81">
        <f t="shared" ref="Q269" si="272">ROUND(W269*(100%-Discount),1)</f>
        <v>69.099999999999994</v>
      </c>
      <c r="R269" s="1"/>
      <c r="S269" s="74" t="str">
        <f t="shared" si="250"/>
        <v/>
      </c>
      <c r="T269" s="52" t="str">
        <f t="shared" si="251"/>
        <v>Image</v>
      </c>
      <c r="U269" s="103">
        <v>9785605474661</v>
      </c>
      <c r="V269" s="112" t="s">
        <v>212</v>
      </c>
      <c r="W269" s="128" cm="1">
        <f t="array" ref="W269">[1]!SENTRUM_USD_PRICE_RUS_2024(AL269,2.25)</f>
        <v>69.099999999999994</v>
      </c>
      <c r="X269" s="103">
        <v>608</v>
      </c>
      <c r="Y269" s="106" t="s">
        <v>1431</v>
      </c>
      <c r="Z269" s="77" t="s">
        <v>44</v>
      </c>
      <c r="AA269" s="104" t="s">
        <v>1432</v>
      </c>
      <c r="AB269" s="104" t="s">
        <v>1433</v>
      </c>
      <c r="AC269" s="104" t="s">
        <v>1434</v>
      </c>
      <c r="AD269" s="104" t="s">
        <v>37</v>
      </c>
      <c r="AE269" s="104" t="s">
        <v>37</v>
      </c>
      <c r="AF269" s="104"/>
      <c r="AG269" s="104"/>
      <c r="AH269" t="s">
        <v>939</v>
      </c>
      <c r="AI269" t="s">
        <v>174</v>
      </c>
      <c r="AJ269" t="s">
        <v>1435</v>
      </c>
      <c r="AK269" s="124">
        <v>1016.37</v>
      </c>
      <c r="AL269" s="118" cm="1">
        <f t="array" ref="AL269">[1]!SENTRUM_USD_CIF_NETTO_RUS(X269/1000,AK269*1.15,85,18)</f>
        <v>30.51</v>
      </c>
      <c r="AM269" s="129">
        <f t="shared" si="252"/>
        <v>2.2648312028843001</v>
      </c>
      <c r="AN269" s="127">
        <v>2.2103386809269163</v>
      </c>
    </row>
    <row r="270" spans="1:40" customFormat="1">
      <c r="A270" s="45">
        <v>22</v>
      </c>
      <c r="B270" s="83"/>
      <c r="C270" s="46">
        <f t="shared" si="248"/>
        <v>9785389330504</v>
      </c>
      <c r="D270" s="47" t="s">
        <v>30</v>
      </c>
      <c r="E270" s="48" t="s">
        <v>51</v>
      </c>
      <c r="F270" s="49" t="s">
        <v>6</v>
      </c>
      <c r="G270" s="50">
        <v>512</v>
      </c>
      <c r="H270" s="47" t="s">
        <v>213</v>
      </c>
      <c r="I270" s="123" t="s">
        <v>214</v>
      </c>
      <c r="J270" s="47" t="s">
        <v>215</v>
      </c>
      <c r="K270" s="51">
        <v>2026</v>
      </c>
      <c r="L270" s="47" t="s">
        <v>216</v>
      </c>
      <c r="M270" s="47" t="s">
        <v>217</v>
      </c>
      <c r="N270" s="47" t="s">
        <v>218</v>
      </c>
      <c r="O270" s="47" t="s">
        <v>219</v>
      </c>
      <c r="P270" s="47" t="s">
        <v>220</v>
      </c>
      <c r="Q270" s="81">
        <f t="shared" ref="Q270" si="273">ROUND(W270*(100%-Discount),1)</f>
        <v>60.4</v>
      </c>
      <c r="R270" s="1"/>
      <c r="S270" s="74" t="str">
        <f t="shared" si="250"/>
        <v/>
      </c>
      <c r="T270" s="52" t="str">
        <f t="shared" si="251"/>
        <v>Image</v>
      </c>
      <c r="U270" s="103">
        <v>9785389330504</v>
      </c>
      <c r="V270" s="112" t="s">
        <v>221</v>
      </c>
      <c r="W270" s="125" cm="1">
        <f t="array" ref="W270">[1]!SENTRUM_USD_PRICE_RUS_2024(AL270,2.5)</f>
        <v>60.4</v>
      </c>
      <c r="X270" s="103">
        <v>656</v>
      </c>
      <c r="Y270" s="106" t="s">
        <v>1431</v>
      </c>
      <c r="Z270" s="77" t="s">
        <v>44</v>
      </c>
      <c r="AA270" s="104" t="s">
        <v>1432</v>
      </c>
      <c r="AB270" s="104" t="s">
        <v>1433</v>
      </c>
      <c r="AC270" s="104" t="s">
        <v>1434</v>
      </c>
      <c r="AD270" s="104" t="s">
        <v>37</v>
      </c>
      <c r="AE270" s="104" t="s">
        <v>37</v>
      </c>
      <c r="AF270" s="104"/>
      <c r="AG270" s="104"/>
      <c r="AH270" t="s">
        <v>939</v>
      </c>
      <c r="AI270" t="s">
        <v>174</v>
      </c>
      <c r="AJ270" t="s">
        <v>1435</v>
      </c>
      <c r="AK270" s="121">
        <v>583.74</v>
      </c>
      <c r="AL270" s="118" cm="1">
        <f t="array" ref="AL270">[1]!SENTRUM_USD_CIF_NETTO_RUS(X270/1000,AK270*1.15,85,18)</f>
        <v>23.96</v>
      </c>
      <c r="AM270" s="130">
        <f t="shared" si="252"/>
        <v>2.5208681135225373</v>
      </c>
      <c r="AN270" s="127"/>
    </row>
    <row r="271" spans="1:40" customFormat="1">
      <c r="A271" s="45">
        <v>23</v>
      </c>
      <c r="B271" s="83"/>
      <c r="C271" s="46">
        <f t="shared" si="248"/>
        <v>9785605474692</v>
      </c>
      <c r="D271" s="47" t="s">
        <v>30</v>
      </c>
      <c r="E271" s="48" t="s">
        <v>51</v>
      </c>
      <c r="F271" s="49" t="s">
        <v>28</v>
      </c>
      <c r="G271" s="50">
        <v>32</v>
      </c>
      <c r="H271" s="47" t="s">
        <v>222</v>
      </c>
      <c r="I271" s="123" t="s">
        <v>223</v>
      </c>
      <c r="J271" s="47" t="s">
        <v>224</v>
      </c>
      <c r="K271" s="51">
        <v>2026</v>
      </c>
      <c r="L271" s="47" t="s">
        <v>82</v>
      </c>
      <c r="M271" s="47"/>
      <c r="N271" s="47" t="s">
        <v>225</v>
      </c>
      <c r="O271" s="47" t="s">
        <v>226</v>
      </c>
      <c r="P271" s="47" t="s">
        <v>227</v>
      </c>
      <c r="Q271" s="81">
        <f t="shared" ref="Q271" si="274">ROUND(W271*(100%-Discount),1)</f>
        <v>59.7</v>
      </c>
      <c r="R271" s="1"/>
      <c r="S271" s="74" t="str">
        <f t="shared" si="250"/>
        <v/>
      </c>
      <c r="T271" s="52" t="str">
        <f t="shared" si="251"/>
        <v>Image</v>
      </c>
      <c r="U271" s="103">
        <v>9785605474692</v>
      </c>
      <c r="V271" s="112" t="s">
        <v>228</v>
      </c>
      <c r="W271" s="125" cm="1">
        <f t="array" ref="W271">[1]!SENTRUM_USD_PRICE_RUS_2024(AL271,2.5)</f>
        <v>59.7</v>
      </c>
      <c r="X271" s="103">
        <v>348</v>
      </c>
      <c r="Y271" s="106" t="s">
        <v>1431</v>
      </c>
      <c r="Z271" s="77" t="s">
        <v>44</v>
      </c>
      <c r="AA271" s="104" t="s">
        <v>1432</v>
      </c>
      <c r="AB271" s="104" t="s">
        <v>1433</v>
      </c>
      <c r="AC271" s="104" t="s">
        <v>1434</v>
      </c>
      <c r="AD271" s="104" t="s">
        <v>37</v>
      </c>
      <c r="AE271" s="104" t="s">
        <v>37</v>
      </c>
      <c r="AF271" s="104"/>
      <c r="AG271" s="104"/>
      <c r="AH271" t="s">
        <v>939</v>
      </c>
      <c r="AI271" t="s">
        <v>174</v>
      </c>
      <c r="AJ271" t="s">
        <v>1435</v>
      </c>
      <c r="AK271" s="121">
        <v>938.19</v>
      </c>
      <c r="AL271" s="118" cm="1">
        <f t="array" ref="AL271">[1]!SENTRUM_USD_CIF_NETTO_RUS(X271/1000,AK271*1.15,85,18)</f>
        <v>23.69</v>
      </c>
      <c r="AM271" s="130">
        <f t="shared" si="252"/>
        <v>2.5200506542845083</v>
      </c>
      <c r="AN271" s="127"/>
    </row>
    <row r="272" spans="1:40" customFormat="1">
      <c r="A272" s="45">
        <v>24</v>
      </c>
      <c r="B272" s="83"/>
      <c r="C272" s="46">
        <f t="shared" si="248"/>
        <v>9785353120285</v>
      </c>
      <c r="D272" s="47" t="s">
        <v>30</v>
      </c>
      <c r="E272" s="48" t="s">
        <v>51</v>
      </c>
      <c r="F272" s="49" t="s">
        <v>28</v>
      </c>
      <c r="G272" s="50">
        <v>112</v>
      </c>
      <c r="H272" s="47" t="s">
        <v>229</v>
      </c>
      <c r="I272" s="123" t="s">
        <v>230</v>
      </c>
      <c r="J272" s="47" t="s">
        <v>231</v>
      </c>
      <c r="K272" s="51">
        <v>2026</v>
      </c>
      <c r="L272" s="47" t="s">
        <v>169</v>
      </c>
      <c r="M272" s="47"/>
      <c r="N272" s="47" t="s">
        <v>232</v>
      </c>
      <c r="O272" s="47" t="s">
        <v>233</v>
      </c>
      <c r="P272" s="47" t="s">
        <v>234</v>
      </c>
      <c r="Q272" s="81">
        <f t="shared" ref="Q272" si="275">ROUND(W272*(100%-Discount),1)</f>
        <v>42.2</v>
      </c>
      <c r="R272" s="1"/>
      <c r="S272" s="74" t="str">
        <f t="shared" si="250"/>
        <v/>
      </c>
      <c r="T272" s="52" t="str">
        <f t="shared" si="251"/>
        <v>Image</v>
      </c>
      <c r="U272" s="103">
        <v>9785353120285</v>
      </c>
      <c r="V272" s="112" t="s">
        <v>235</v>
      </c>
      <c r="W272" s="105" cm="1">
        <f t="array" ref="W272">[1]!SENTRUM_USD_PRICE_RUS_2024(AL272,2.95)</f>
        <v>42.2</v>
      </c>
      <c r="X272" s="103">
        <v>360</v>
      </c>
      <c r="Y272" s="106" t="s">
        <v>1431</v>
      </c>
      <c r="Z272" s="77" t="s">
        <v>44</v>
      </c>
      <c r="AA272" s="104" t="s">
        <v>1432</v>
      </c>
      <c r="AB272" s="104" t="s">
        <v>1433</v>
      </c>
      <c r="AC272" s="104" t="s">
        <v>1434</v>
      </c>
      <c r="AD272" s="104" t="s">
        <v>37</v>
      </c>
      <c r="AE272" s="104" t="s">
        <v>37</v>
      </c>
      <c r="AF272" s="104"/>
      <c r="AG272" s="104"/>
      <c r="AH272" t="s">
        <v>939</v>
      </c>
      <c r="AI272" t="s">
        <v>174</v>
      </c>
      <c r="AJ272" t="s">
        <v>1435</v>
      </c>
      <c r="AK272" s="121">
        <v>376.38</v>
      </c>
      <c r="AL272" s="118" cm="1">
        <f t="array" ref="AL272">[1]!SENTRUM_USD_CIF_NETTO_RUS(X272/1000,AK272*1.15,85,18)</f>
        <v>14.13</v>
      </c>
      <c r="AM272" s="121">
        <f t="shared" si="252"/>
        <v>2.986553432413305</v>
      </c>
      <c r="AN272" s="127"/>
    </row>
    <row r="273" spans="1:40" customFormat="1">
      <c r="A273" s="45">
        <v>25</v>
      </c>
      <c r="B273" s="83"/>
      <c r="C273" s="46">
        <f t="shared" si="248"/>
        <v>9785699878550</v>
      </c>
      <c r="D273" s="47" t="s">
        <v>30</v>
      </c>
      <c r="E273" s="48" t="s">
        <v>51</v>
      </c>
      <c r="F273" s="49" t="s">
        <v>6</v>
      </c>
      <c r="G273" s="50">
        <v>160</v>
      </c>
      <c r="H273" s="47" t="s">
        <v>236</v>
      </c>
      <c r="I273" s="123" t="s">
        <v>237</v>
      </c>
      <c r="J273" s="47" t="s">
        <v>238</v>
      </c>
      <c r="K273" s="51">
        <v>2026</v>
      </c>
      <c r="L273" s="47" t="s">
        <v>239</v>
      </c>
      <c r="M273" s="47" t="s">
        <v>240</v>
      </c>
      <c r="N273" s="47" t="s">
        <v>241</v>
      </c>
      <c r="O273" s="47" t="s">
        <v>242</v>
      </c>
      <c r="P273" s="47" t="s">
        <v>243</v>
      </c>
      <c r="Q273" s="81">
        <f t="shared" ref="Q273" si="276">ROUND(W273*(100%-Discount),1)</f>
        <v>36</v>
      </c>
      <c r="R273" s="1"/>
      <c r="S273" s="74" t="str">
        <f t="shared" si="250"/>
        <v/>
      </c>
      <c r="T273" s="52" t="str">
        <f t="shared" si="251"/>
        <v>Image</v>
      </c>
      <c r="U273" s="103">
        <v>9785699878550</v>
      </c>
      <c r="V273" s="112" t="s">
        <v>244</v>
      </c>
      <c r="W273" s="105" cm="1">
        <f t="array" ref="W273">[1]!SENTRUM_USD_PRICE_RUS_2024(AL273,2.95)</f>
        <v>36</v>
      </c>
      <c r="X273" s="103">
        <v>285</v>
      </c>
      <c r="Y273" s="106" t="s">
        <v>1431</v>
      </c>
      <c r="Z273" s="77" t="s">
        <v>44</v>
      </c>
      <c r="AA273" s="104" t="s">
        <v>1432</v>
      </c>
      <c r="AB273" s="104" t="s">
        <v>1433</v>
      </c>
      <c r="AC273" s="104" t="s">
        <v>1434</v>
      </c>
      <c r="AD273" s="104" t="s">
        <v>37</v>
      </c>
      <c r="AE273" s="104" t="s">
        <v>37</v>
      </c>
      <c r="AF273" s="104"/>
      <c r="AG273" s="104"/>
      <c r="AH273" t="s">
        <v>939</v>
      </c>
      <c r="AI273" t="s">
        <v>174</v>
      </c>
      <c r="AJ273" t="s">
        <v>1435</v>
      </c>
      <c r="AK273" s="121">
        <v>347.1</v>
      </c>
      <c r="AL273" s="118" cm="1">
        <f t="array" ref="AL273">[1]!SENTRUM_USD_CIF_NETTO_RUS(X273/1000,AK273*1.15,85,18)</f>
        <v>12.04</v>
      </c>
      <c r="AM273" s="121">
        <f t="shared" si="252"/>
        <v>2.9900332225913622</v>
      </c>
      <c r="AN273" s="127"/>
    </row>
    <row r="274" spans="1:40" customFormat="1">
      <c r="A274" s="45">
        <v>26</v>
      </c>
      <c r="B274" s="83"/>
      <c r="C274" s="46">
        <f t="shared" si="248"/>
        <v>9785605585923</v>
      </c>
      <c r="D274" s="47" t="s">
        <v>30</v>
      </c>
      <c r="E274" s="48" t="s">
        <v>51</v>
      </c>
      <c r="F274" s="49" t="s">
        <v>6</v>
      </c>
      <c r="G274" s="50">
        <v>48</v>
      </c>
      <c r="H274" s="47" t="s">
        <v>245</v>
      </c>
      <c r="I274" s="123" t="s">
        <v>246</v>
      </c>
      <c r="J274" s="47" t="s">
        <v>247</v>
      </c>
      <c r="K274" s="51">
        <v>2026</v>
      </c>
      <c r="L274" s="47" t="s">
        <v>248</v>
      </c>
      <c r="M274" s="47" t="s">
        <v>249</v>
      </c>
      <c r="N274" s="47" t="s">
        <v>250</v>
      </c>
      <c r="O274" s="47" t="s">
        <v>251</v>
      </c>
      <c r="P274" s="47" t="s">
        <v>252</v>
      </c>
      <c r="Q274" s="81">
        <f t="shared" ref="Q274" si="277">ROUND(W274*(100%-Discount),1)</f>
        <v>50.9</v>
      </c>
      <c r="R274" s="1"/>
      <c r="S274" s="74" t="str">
        <f t="shared" si="250"/>
        <v/>
      </c>
      <c r="T274" s="52" t="str">
        <f t="shared" si="251"/>
        <v>Image</v>
      </c>
      <c r="U274" s="103">
        <v>9785605585923</v>
      </c>
      <c r="V274" s="112" t="s">
        <v>253</v>
      </c>
      <c r="W274" s="105" cm="1">
        <f t="array" ref="W274">[1]!SENTRUM_USD_PRICE_RUS_2024(AL274,2.95)</f>
        <v>50.9</v>
      </c>
      <c r="X274" s="103">
        <v>265</v>
      </c>
      <c r="Y274" s="106" t="s">
        <v>1431</v>
      </c>
      <c r="Z274" s="77" t="s">
        <v>44</v>
      </c>
      <c r="AA274" s="104" t="s">
        <v>1432</v>
      </c>
      <c r="AB274" s="104" t="s">
        <v>1433</v>
      </c>
      <c r="AC274" s="104" t="s">
        <v>1434</v>
      </c>
      <c r="AD274" s="104" t="s">
        <v>37</v>
      </c>
      <c r="AE274" s="104" t="s">
        <v>37</v>
      </c>
      <c r="AF274" s="104"/>
      <c r="AG274" s="104"/>
      <c r="AH274" t="s">
        <v>939</v>
      </c>
      <c r="AI274" t="s">
        <v>174</v>
      </c>
      <c r="AJ274" t="s">
        <v>1435</v>
      </c>
      <c r="AK274" s="121">
        <v>660</v>
      </c>
      <c r="AL274" s="118" cm="1">
        <f t="array" ref="AL274">[1]!SENTRUM_USD_CIF_NETTO_RUS(X274/1000,AK274*1.15,85,18)</f>
        <v>17.09</v>
      </c>
      <c r="AM274" s="121">
        <f t="shared" si="252"/>
        <v>2.978349912229374</v>
      </c>
      <c r="AN274" s="127"/>
    </row>
    <row r="275" spans="1:40" customFormat="1">
      <c r="A275" s="45">
        <v>27</v>
      </c>
      <c r="B275" s="83"/>
      <c r="C275" s="46">
        <f t="shared" si="248"/>
        <v>9785961486858</v>
      </c>
      <c r="D275" s="47" t="s">
        <v>30</v>
      </c>
      <c r="E275" s="48" t="s">
        <v>51</v>
      </c>
      <c r="F275" s="49" t="s">
        <v>28</v>
      </c>
      <c r="G275" s="50">
        <v>72</v>
      </c>
      <c r="H275" s="47" t="s">
        <v>254</v>
      </c>
      <c r="I275" s="123" t="s">
        <v>255</v>
      </c>
      <c r="J275" s="47" t="s">
        <v>256</v>
      </c>
      <c r="K275" s="51">
        <v>2026</v>
      </c>
      <c r="L275" s="47" t="s">
        <v>99</v>
      </c>
      <c r="M275" s="47" t="s">
        <v>257</v>
      </c>
      <c r="N275" s="47" t="s">
        <v>258</v>
      </c>
      <c r="O275" s="47" t="s">
        <v>259</v>
      </c>
      <c r="P275" s="47" t="s">
        <v>260</v>
      </c>
      <c r="Q275" s="81">
        <f t="shared" ref="Q275" si="278">ROUND(W275*(100%-Discount),1)</f>
        <v>67.099999999999994</v>
      </c>
      <c r="R275" s="1"/>
      <c r="S275" s="74" t="str">
        <f t="shared" si="250"/>
        <v/>
      </c>
      <c r="T275" s="52" t="str">
        <f t="shared" si="251"/>
        <v>Image</v>
      </c>
      <c r="U275" s="103">
        <v>9785961486858</v>
      </c>
      <c r="V275" s="112" t="s">
        <v>261</v>
      </c>
      <c r="W275" s="105" cm="1">
        <f t="array" ref="W275">[1]!SENTRUM_USD_PRICE_RUS_2024(AL275,2.95)</f>
        <v>67.099999999999994</v>
      </c>
      <c r="X275" s="103">
        <v>510</v>
      </c>
      <c r="Y275" s="106" t="s">
        <v>1431</v>
      </c>
      <c r="Z275" s="77" t="s">
        <v>44</v>
      </c>
      <c r="AA275" s="104" t="s">
        <v>1432</v>
      </c>
      <c r="AB275" s="104" t="s">
        <v>1433</v>
      </c>
      <c r="AC275" s="104" t="s">
        <v>1434</v>
      </c>
      <c r="AD275" s="104" t="s">
        <v>37</v>
      </c>
      <c r="AE275" s="104" t="s">
        <v>37</v>
      </c>
      <c r="AF275" s="104"/>
      <c r="AG275" s="104"/>
      <c r="AH275" t="s">
        <v>939</v>
      </c>
      <c r="AI275" t="s">
        <v>174</v>
      </c>
      <c r="AJ275" t="s">
        <v>1435</v>
      </c>
      <c r="AK275" s="121">
        <v>679.93</v>
      </c>
      <c r="AL275" s="118" cm="1">
        <f t="array" ref="AL275">[1]!SENTRUM_USD_CIF_NETTO_RUS(X275/1000,AK275*1.15,85,18)</f>
        <v>22.58</v>
      </c>
      <c r="AM275" s="121">
        <f t="shared" si="252"/>
        <v>2.9716563330380867</v>
      </c>
      <c r="AN275" s="127"/>
    </row>
    <row r="276" spans="1:40" customFormat="1">
      <c r="A276" s="45">
        <v>28</v>
      </c>
      <c r="B276" s="83"/>
      <c r="C276" s="46">
        <f t="shared" si="248"/>
        <v>9785604425145</v>
      </c>
      <c r="D276" s="47" t="s">
        <v>30</v>
      </c>
      <c r="E276" s="48" t="s">
        <v>51</v>
      </c>
      <c r="F276" s="49" t="s">
        <v>6</v>
      </c>
      <c r="G276" s="50">
        <v>32</v>
      </c>
      <c r="H276" s="47" t="s">
        <v>262</v>
      </c>
      <c r="I276" s="123" t="s">
        <v>263</v>
      </c>
      <c r="J276" s="47" t="s">
        <v>264</v>
      </c>
      <c r="K276" s="51">
        <v>2026</v>
      </c>
      <c r="L276" s="47" t="s">
        <v>82</v>
      </c>
      <c r="M276" s="47"/>
      <c r="N276" s="47" t="s">
        <v>265</v>
      </c>
      <c r="O276" s="47" t="s">
        <v>266</v>
      </c>
      <c r="P276" s="47" t="s">
        <v>267</v>
      </c>
      <c r="Q276" s="81">
        <f t="shared" ref="Q276" si="279">ROUND(W276*(100%-Discount),1)</f>
        <v>48.3</v>
      </c>
      <c r="R276" s="1"/>
      <c r="S276" s="74" t="str">
        <f t="shared" si="250"/>
        <v/>
      </c>
      <c r="T276" s="52" t="str">
        <f t="shared" si="251"/>
        <v>Image</v>
      </c>
      <c r="U276" s="103">
        <v>9785604425145</v>
      </c>
      <c r="V276" s="112" t="s">
        <v>268</v>
      </c>
      <c r="W276" s="105" cm="1">
        <f t="array" ref="W276">[1]!SENTRUM_USD_PRICE_RUS_2024(AL276,2.95)</f>
        <v>48.3</v>
      </c>
      <c r="X276" s="103">
        <v>389</v>
      </c>
      <c r="Y276" s="106" t="s">
        <v>1431</v>
      </c>
      <c r="Z276" s="77" t="s">
        <v>44</v>
      </c>
      <c r="AA276" s="104" t="s">
        <v>1432</v>
      </c>
      <c r="AB276" s="104" t="s">
        <v>1433</v>
      </c>
      <c r="AC276" s="104" t="s">
        <v>1434</v>
      </c>
      <c r="AD276" s="104" t="s">
        <v>37</v>
      </c>
      <c r="AE276" s="104" t="s">
        <v>37</v>
      </c>
      <c r="AF276" s="104"/>
      <c r="AG276" s="104"/>
      <c r="AH276" t="s">
        <v>939</v>
      </c>
      <c r="AI276" t="s">
        <v>174</v>
      </c>
      <c r="AJ276" t="s">
        <v>1435</v>
      </c>
      <c r="AK276" s="121">
        <v>460</v>
      </c>
      <c r="AL276" s="118" cm="1">
        <f t="array" ref="AL276">[1]!SENTRUM_USD_CIF_NETTO_RUS(X276/1000,AK276*1.15,85,18)</f>
        <v>16.2</v>
      </c>
      <c r="AM276" s="121">
        <f t="shared" si="252"/>
        <v>2.9814814814814814</v>
      </c>
      <c r="AN276" s="127"/>
    </row>
    <row r="277" spans="1:40" customFormat="1">
      <c r="A277" s="45">
        <v>29</v>
      </c>
      <c r="B277" s="83"/>
      <c r="C277" s="46">
        <f t="shared" si="248"/>
        <v>9785605474616</v>
      </c>
      <c r="D277" s="47" t="s">
        <v>30</v>
      </c>
      <c r="E277" s="48" t="s">
        <v>51</v>
      </c>
      <c r="F277" s="49" t="s">
        <v>28</v>
      </c>
      <c r="G277" s="50">
        <v>32</v>
      </c>
      <c r="H277" s="47" t="s">
        <v>269</v>
      </c>
      <c r="I277" s="123" t="s">
        <v>270</v>
      </c>
      <c r="J277" s="47" t="s">
        <v>271</v>
      </c>
      <c r="K277" s="51">
        <v>2026</v>
      </c>
      <c r="L277" s="47" t="s">
        <v>82</v>
      </c>
      <c r="M277" s="47" t="s">
        <v>272</v>
      </c>
      <c r="N277" s="47" t="s">
        <v>273</v>
      </c>
      <c r="O277" s="47" t="s">
        <v>274</v>
      </c>
      <c r="P277" s="47" t="s">
        <v>275</v>
      </c>
      <c r="Q277" s="81">
        <f t="shared" ref="Q277" si="280">ROUND(W277*(100%-Discount),1)</f>
        <v>66.400000000000006</v>
      </c>
      <c r="R277" s="1"/>
      <c r="S277" s="74" t="str">
        <f t="shared" si="250"/>
        <v/>
      </c>
      <c r="T277" s="52" t="str">
        <f t="shared" si="251"/>
        <v>Image</v>
      </c>
      <c r="U277" s="103">
        <v>9785605474616</v>
      </c>
      <c r="V277" s="112" t="s">
        <v>276</v>
      </c>
      <c r="W277" s="105" cm="1">
        <f t="array" ref="W277">[1]!SENTRUM_USD_PRICE_RUS_2024(AL277,2.95)</f>
        <v>66.400000000000006</v>
      </c>
      <c r="X277" s="103">
        <v>348</v>
      </c>
      <c r="Y277" s="106" t="s">
        <v>1431</v>
      </c>
      <c r="Z277" s="77" t="s">
        <v>44</v>
      </c>
      <c r="AA277" s="104" t="s">
        <v>1432</v>
      </c>
      <c r="AB277" s="104" t="s">
        <v>1433</v>
      </c>
      <c r="AC277" s="104" t="s">
        <v>1434</v>
      </c>
      <c r="AD277" s="104" t="s">
        <v>37</v>
      </c>
      <c r="AE277" s="104" t="s">
        <v>37</v>
      </c>
      <c r="AF277" s="104"/>
      <c r="AG277" s="104"/>
      <c r="AH277" t="s">
        <v>939</v>
      </c>
      <c r="AI277" t="s">
        <v>174</v>
      </c>
      <c r="AJ277" t="s">
        <v>1435</v>
      </c>
      <c r="AK277" s="121">
        <v>860.01</v>
      </c>
      <c r="AL277" s="118" cm="1">
        <f t="array" ref="AL277">[1]!SENTRUM_USD_CIF_NETTO_RUS(X277/1000,AK277*1.15,85,18)</f>
        <v>22.33</v>
      </c>
      <c r="AM277" s="121">
        <f t="shared" si="252"/>
        <v>2.9735781459919397</v>
      </c>
      <c r="AN277" s="127"/>
    </row>
    <row r="278" spans="1:40" customFormat="1">
      <c r="A278" s="45">
        <v>30</v>
      </c>
      <c r="B278" s="83"/>
      <c r="C278" s="46">
        <f t="shared" si="248"/>
        <v>9785171859930</v>
      </c>
      <c r="D278" s="47" t="s">
        <v>30</v>
      </c>
      <c r="E278" s="48" t="s">
        <v>51</v>
      </c>
      <c r="F278" s="49" t="s">
        <v>6</v>
      </c>
      <c r="G278" s="50">
        <v>304</v>
      </c>
      <c r="H278" s="47" t="s">
        <v>277</v>
      </c>
      <c r="I278" s="123" t="s">
        <v>278</v>
      </c>
      <c r="J278" s="47" t="s">
        <v>279</v>
      </c>
      <c r="K278" s="51">
        <v>2026</v>
      </c>
      <c r="L278" s="47" t="s">
        <v>24</v>
      </c>
      <c r="M278" s="47" t="s">
        <v>280</v>
      </c>
      <c r="N278" s="47" t="s">
        <v>281</v>
      </c>
      <c r="O278" s="47" t="s">
        <v>282</v>
      </c>
      <c r="P278" s="47" t="s">
        <v>283</v>
      </c>
      <c r="Q278" s="81">
        <f t="shared" ref="Q278" si="281">ROUND(W278*(100%-Discount),1)</f>
        <v>65.5</v>
      </c>
      <c r="R278" s="1"/>
      <c r="S278" s="74" t="str">
        <f t="shared" si="250"/>
        <v/>
      </c>
      <c r="T278" s="52" t="str">
        <f t="shared" si="251"/>
        <v>Image</v>
      </c>
      <c r="U278" s="103">
        <v>9785171859930</v>
      </c>
      <c r="V278" s="112" t="s">
        <v>284</v>
      </c>
      <c r="W278" s="125" cm="1">
        <f t="array" ref="W278">[1]!SENTRUM_USD_PRICE_RUS_2024(AL278,2.5)</f>
        <v>65.5</v>
      </c>
      <c r="X278" s="103">
        <v>545</v>
      </c>
      <c r="Y278" s="106" t="s">
        <v>1431</v>
      </c>
      <c r="Z278" s="77" t="s">
        <v>44</v>
      </c>
      <c r="AA278" s="104" t="s">
        <v>1432</v>
      </c>
      <c r="AB278" s="104" t="s">
        <v>1433</v>
      </c>
      <c r="AC278" s="104" t="s">
        <v>1434</v>
      </c>
      <c r="AD278" s="104" t="s">
        <v>37</v>
      </c>
      <c r="AE278" s="104" t="s">
        <v>37</v>
      </c>
      <c r="AF278" s="104"/>
      <c r="AG278" s="104"/>
      <c r="AH278" t="s">
        <v>939</v>
      </c>
      <c r="AI278" t="s">
        <v>174</v>
      </c>
      <c r="AJ278" t="s">
        <v>1435</v>
      </c>
      <c r="AK278" s="121">
        <v>833.28</v>
      </c>
      <c r="AL278" s="118" cm="1">
        <f t="array" ref="AL278">[1]!SENTRUM_USD_CIF_NETTO_RUS(X278/1000,AK278*1.15,85,18)</f>
        <v>25.99</v>
      </c>
      <c r="AM278" s="130">
        <f t="shared" si="252"/>
        <v>2.5202000769526745</v>
      </c>
      <c r="AN278" s="127"/>
    </row>
    <row r="279" spans="1:40" customFormat="1">
      <c r="A279" s="45">
        <v>31</v>
      </c>
      <c r="B279" s="83"/>
      <c r="C279" s="46">
        <f t="shared" si="248"/>
        <v>9785605474678</v>
      </c>
      <c r="D279" s="47" t="s">
        <v>30</v>
      </c>
      <c r="E279" s="48" t="s">
        <v>51</v>
      </c>
      <c r="F279" s="49" t="s">
        <v>28</v>
      </c>
      <c r="G279" s="50">
        <v>40</v>
      </c>
      <c r="H279" s="47" t="s">
        <v>285</v>
      </c>
      <c r="I279" s="123" t="s">
        <v>286</v>
      </c>
      <c r="J279" s="47" t="s">
        <v>287</v>
      </c>
      <c r="K279" s="51">
        <v>2026</v>
      </c>
      <c r="L279" s="47" t="s">
        <v>82</v>
      </c>
      <c r="M279" s="47"/>
      <c r="N279" s="47" t="s">
        <v>288</v>
      </c>
      <c r="O279" s="47" t="s">
        <v>289</v>
      </c>
      <c r="P279" s="47" t="s">
        <v>290</v>
      </c>
      <c r="Q279" s="81">
        <f t="shared" ref="Q279" si="282">ROUND(W279*(100%-Discount),1)</f>
        <v>61.5</v>
      </c>
      <c r="R279" s="1"/>
      <c r="S279" s="74" t="str">
        <f t="shared" si="250"/>
        <v/>
      </c>
      <c r="T279" s="52" t="str">
        <f t="shared" si="251"/>
        <v>Image</v>
      </c>
      <c r="U279" s="103">
        <v>9785605474678</v>
      </c>
      <c r="V279" s="112" t="s">
        <v>291</v>
      </c>
      <c r="W279" s="105" cm="1">
        <f t="array" ref="W279">[1]!SENTRUM_USD_PRICE_RUS_2024(AL279,2.95)</f>
        <v>61.5</v>
      </c>
      <c r="X279" s="103">
        <v>270</v>
      </c>
      <c r="Y279" s="106" t="s">
        <v>1431</v>
      </c>
      <c r="Z279" s="77" t="s">
        <v>44</v>
      </c>
      <c r="AA279" s="104" t="s">
        <v>1432</v>
      </c>
      <c r="AB279" s="104" t="s">
        <v>1433</v>
      </c>
      <c r="AC279" s="104" t="s">
        <v>1434</v>
      </c>
      <c r="AD279" s="104" t="s">
        <v>37</v>
      </c>
      <c r="AE279" s="104" t="s">
        <v>37</v>
      </c>
      <c r="AF279" s="104"/>
      <c r="AG279" s="104"/>
      <c r="AH279" t="s">
        <v>939</v>
      </c>
      <c r="AI279" t="s">
        <v>174</v>
      </c>
      <c r="AJ279" t="s">
        <v>1435</v>
      </c>
      <c r="AK279" s="121">
        <v>860.01</v>
      </c>
      <c r="AL279" s="118" cm="1">
        <f t="array" ref="AL279">[1]!SENTRUM_USD_CIF_NETTO_RUS(X279/1000,AK279*1.15,85,18)</f>
        <v>20.69</v>
      </c>
      <c r="AM279" s="121">
        <f t="shared" si="252"/>
        <v>2.9724504591590137</v>
      </c>
      <c r="AN279" s="127"/>
    </row>
    <row r="280" spans="1:40" customFormat="1">
      <c r="A280" s="45">
        <v>32</v>
      </c>
      <c r="B280" s="83"/>
      <c r="C280" s="46">
        <f t="shared" si="248"/>
        <v>9785605585978</v>
      </c>
      <c r="D280" s="47" t="s">
        <v>30</v>
      </c>
      <c r="E280" s="48" t="s">
        <v>51</v>
      </c>
      <c r="F280" s="49" t="s">
        <v>6</v>
      </c>
      <c r="G280" s="50">
        <v>384</v>
      </c>
      <c r="H280" s="47" t="s">
        <v>292</v>
      </c>
      <c r="I280" s="123" t="s">
        <v>293</v>
      </c>
      <c r="J280" s="47" t="s">
        <v>294</v>
      </c>
      <c r="K280" s="51">
        <v>2026</v>
      </c>
      <c r="L280" s="47" t="s">
        <v>248</v>
      </c>
      <c r="M280" s="47"/>
      <c r="N280" s="47" t="s">
        <v>295</v>
      </c>
      <c r="O280" s="47" t="s">
        <v>296</v>
      </c>
      <c r="P280" s="47" t="s">
        <v>297</v>
      </c>
      <c r="Q280" s="81">
        <f t="shared" ref="Q280" si="283">ROUND(W280*(100%-Discount),1)</f>
        <v>97</v>
      </c>
      <c r="R280" s="1"/>
      <c r="S280" s="74" t="str">
        <f t="shared" si="250"/>
        <v/>
      </c>
      <c r="T280" s="52" t="str">
        <f t="shared" si="251"/>
        <v>Image</v>
      </c>
      <c r="U280" s="103">
        <v>9785605585978</v>
      </c>
      <c r="V280" s="112" t="s">
        <v>298</v>
      </c>
      <c r="W280" s="128" cm="1">
        <f t="array" ref="W280">[1]!SENTRUM_USD_PRICE_RUS_2024(AL280,2.5)</f>
        <v>97</v>
      </c>
      <c r="X280" s="103">
        <v>740</v>
      </c>
      <c r="Y280" s="106" t="s">
        <v>1431</v>
      </c>
      <c r="Z280" s="77" t="s">
        <v>44</v>
      </c>
      <c r="AA280" s="104" t="s">
        <v>1432</v>
      </c>
      <c r="AB280" s="104" t="s">
        <v>1433</v>
      </c>
      <c r="AC280" s="104" t="s">
        <v>1434</v>
      </c>
      <c r="AD280" s="104" t="s">
        <v>37</v>
      </c>
      <c r="AE280" s="104" t="s">
        <v>37</v>
      </c>
      <c r="AF280" s="104"/>
      <c r="AG280" s="104"/>
      <c r="AH280" t="s">
        <v>939</v>
      </c>
      <c r="AI280" t="s">
        <v>174</v>
      </c>
      <c r="AJ280" t="s">
        <v>1435</v>
      </c>
      <c r="AK280" s="124">
        <v>1320</v>
      </c>
      <c r="AL280" s="118" cm="1">
        <f t="array" ref="AL280">[1]!SENTRUM_USD_CIF_NETTO_RUS(X280/1000,AK280*1.15,85,18)</f>
        <v>38.590000000000003</v>
      </c>
      <c r="AM280" s="129">
        <f t="shared" si="252"/>
        <v>2.5136045607670381</v>
      </c>
      <c r="AN280" s="127">
        <v>2.5133991537376583</v>
      </c>
    </row>
    <row r="281" spans="1:40" customFormat="1">
      <c r="A281" s="45">
        <v>33</v>
      </c>
      <c r="B281" s="83"/>
      <c r="C281" s="46">
        <f t="shared" si="248"/>
        <v>9785001678236</v>
      </c>
      <c r="D281" s="47" t="s">
        <v>30</v>
      </c>
      <c r="E281" s="48" t="s">
        <v>51</v>
      </c>
      <c r="F281" s="49" t="s">
        <v>28</v>
      </c>
      <c r="G281" s="50">
        <v>120</v>
      </c>
      <c r="H281" s="47" t="s">
        <v>299</v>
      </c>
      <c r="I281" s="123" t="s">
        <v>300</v>
      </c>
      <c r="J281" s="47" t="s">
        <v>301</v>
      </c>
      <c r="K281" s="51">
        <v>2026</v>
      </c>
      <c r="L281" s="47" t="s">
        <v>178</v>
      </c>
      <c r="M281" s="47"/>
      <c r="N281" s="47" t="s">
        <v>302</v>
      </c>
      <c r="O281" s="47" t="s">
        <v>303</v>
      </c>
      <c r="P281" s="47" t="s">
        <v>304</v>
      </c>
      <c r="Q281" s="81">
        <f t="shared" ref="Q281" si="284">ROUND(W281*(100%-Discount),1)</f>
        <v>91.5</v>
      </c>
      <c r="R281" s="1"/>
      <c r="S281" s="74" t="str">
        <f t="shared" si="250"/>
        <v/>
      </c>
      <c r="T281" s="52" t="str">
        <f t="shared" si="251"/>
        <v>Image</v>
      </c>
      <c r="U281" s="103">
        <v>9785001678236</v>
      </c>
      <c r="V281" s="112" t="s">
        <v>305</v>
      </c>
      <c r="W281" s="128" cm="1">
        <f t="array" ref="W281">[1]!SENTRUM_USD_PRICE_RUS_2024(AL281,2.25)</f>
        <v>91.5</v>
      </c>
      <c r="X281" s="103">
        <v>556</v>
      </c>
      <c r="Y281" s="106" t="s">
        <v>1431</v>
      </c>
      <c r="Z281" s="77" t="s">
        <v>44</v>
      </c>
      <c r="AA281" s="104" t="s">
        <v>1432</v>
      </c>
      <c r="AB281" s="104" t="s">
        <v>1433</v>
      </c>
      <c r="AC281" s="104" t="s">
        <v>1434</v>
      </c>
      <c r="AD281" s="104" t="s">
        <v>37</v>
      </c>
      <c r="AE281" s="104" t="s">
        <v>37</v>
      </c>
      <c r="AF281" s="104"/>
      <c r="AG281" s="104"/>
      <c r="AH281" t="s">
        <v>939</v>
      </c>
      <c r="AI281" t="s">
        <v>174</v>
      </c>
      <c r="AJ281" t="s">
        <v>1435</v>
      </c>
      <c r="AK281" s="124">
        <v>1647.8</v>
      </c>
      <c r="AL281" s="118" cm="1">
        <f t="array" ref="AL281">[1]!SENTRUM_USD_CIF_NETTO_RUS(X281/1000,AK281*1.15,85,18)</f>
        <v>40.46</v>
      </c>
      <c r="AM281" s="129">
        <f t="shared" si="252"/>
        <v>2.2614928324270887</v>
      </c>
      <c r="AN281" s="127">
        <v>2.5128482553421696</v>
      </c>
    </row>
    <row r="282" spans="1:40" customFormat="1">
      <c r="A282" s="45">
        <v>34</v>
      </c>
      <c r="B282" s="83"/>
      <c r="C282" s="46">
        <f t="shared" si="248"/>
        <v>9785000417003</v>
      </c>
      <c r="D282" s="47" t="s">
        <v>30</v>
      </c>
      <c r="E282" s="48" t="s">
        <v>51</v>
      </c>
      <c r="F282" s="49" t="s">
        <v>6</v>
      </c>
      <c r="G282" s="50">
        <v>48</v>
      </c>
      <c r="H282" s="47" t="s">
        <v>306</v>
      </c>
      <c r="I282" s="123" t="s">
        <v>307</v>
      </c>
      <c r="J282" s="47" t="s">
        <v>308</v>
      </c>
      <c r="K282" s="51">
        <v>2026</v>
      </c>
      <c r="L282" s="47" t="s">
        <v>124</v>
      </c>
      <c r="M282" s="47" t="s">
        <v>309</v>
      </c>
      <c r="N282" s="47" t="s">
        <v>310</v>
      </c>
      <c r="O282" s="47" t="s">
        <v>311</v>
      </c>
      <c r="P282" s="47" t="s">
        <v>312</v>
      </c>
      <c r="Q282" s="81">
        <f t="shared" ref="Q282" si="285">ROUND(W282*(100%-Discount),1)</f>
        <v>70.900000000000006</v>
      </c>
      <c r="R282" s="1"/>
      <c r="S282" s="74" t="str">
        <f t="shared" si="250"/>
        <v/>
      </c>
      <c r="T282" s="52" t="str">
        <f t="shared" si="251"/>
        <v>Image</v>
      </c>
      <c r="U282" s="103">
        <v>9785000417003</v>
      </c>
      <c r="V282" s="112" t="s">
        <v>313</v>
      </c>
      <c r="W282" s="128" cm="1">
        <f t="array" ref="W282">[1]!SENTRUM_USD_PRICE_RUS_2024(AL282,2.25)</f>
        <v>70.900000000000006</v>
      </c>
      <c r="X282" s="103">
        <v>397</v>
      </c>
      <c r="Y282" s="106" t="s">
        <v>1431</v>
      </c>
      <c r="Z282" s="77" t="s">
        <v>44</v>
      </c>
      <c r="AA282" s="104" t="s">
        <v>1432</v>
      </c>
      <c r="AB282" s="104" t="s">
        <v>1433</v>
      </c>
      <c r="AC282" s="104" t="s">
        <v>1434</v>
      </c>
      <c r="AD282" s="104" t="s">
        <v>37</v>
      </c>
      <c r="AE282" s="104" t="s">
        <v>37</v>
      </c>
      <c r="AF282" s="104"/>
      <c r="AG282" s="104"/>
      <c r="AH282" t="s">
        <v>939</v>
      </c>
      <c r="AI282" t="s">
        <v>174</v>
      </c>
      <c r="AJ282" t="s">
        <v>1435</v>
      </c>
      <c r="AK282" s="124">
        <v>1314.5</v>
      </c>
      <c r="AL282" s="118" cm="1">
        <f t="array" ref="AL282">[1]!SENTRUM_USD_CIF_NETTO_RUS(X282/1000,AK282*1.15,85,18)</f>
        <v>31.3</v>
      </c>
      <c r="AM282" s="129">
        <f>W282/AL282</f>
        <v>2.2651757188498403</v>
      </c>
      <c r="AN282" s="127">
        <v>2.1701085054252713</v>
      </c>
    </row>
    <row r="283" spans="1:40" customFormat="1">
      <c r="A283" s="45">
        <v>35</v>
      </c>
      <c r="B283" s="83"/>
      <c r="C283" s="46">
        <f t="shared" si="248"/>
        <v>9785907793514</v>
      </c>
      <c r="D283" s="47" t="s">
        <v>30</v>
      </c>
      <c r="E283" s="48" t="s">
        <v>51</v>
      </c>
      <c r="F283" s="49" t="s">
        <v>28</v>
      </c>
      <c r="G283" s="50">
        <v>88</v>
      </c>
      <c r="H283" s="47" t="s">
        <v>314</v>
      </c>
      <c r="I283" s="123" t="s">
        <v>315</v>
      </c>
      <c r="J283" s="47" t="s">
        <v>316</v>
      </c>
      <c r="K283" s="51">
        <v>2026</v>
      </c>
      <c r="L283" s="47" t="s">
        <v>186</v>
      </c>
      <c r="M283" s="47" t="s">
        <v>187</v>
      </c>
      <c r="N283" s="47" t="s">
        <v>317</v>
      </c>
      <c r="O283" s="47" t="s">
        <v>318</v>
      </c>
      <c r="P283" s="47" t="s">
        <v>319</v>
      </c>
      <c r="Q283" s="81">
        <f t="shared" ref="Q283" si="286">ROUND(W283*(100%-Discount),1)</f>
        <v>73</v>
      </c>
      <c r="R283" s="1"/>
      <c r="S283" s="74" t="str">
        <f t="shared" si="250"/>
        <v/>
      </c>
      <c r="T283" s="52" t="str">
        <f t="shared" si="251"/>
        <v>Image</v>
      </c>
      <c r="U283" s="103">
        <v>9785907793514</v>
      </c>
      <c r="V283" s="112" t="s">
        <v>320</v>
      </c>
      <c r="W283" s="128" cm="1">
        <f t="array" ref="W283">[1]!SENTRUM_USD_PRICE_RUS_2024(AL283,2.25)</f>
        <v>73</v>
      </c>
      <c r="X283" s="103">
        <v>612</v>
      </c>
      <c r="Y283" s="106" t="s">
        <v>1431</v>
      </c>
      <c r="Z283" s="77" t="s">
        <v>44</v>
      </c>
      <c r="AA283" s="104" t="s">
        <v>1432</v>
      </c>
      <c r="AB283" s="104" t="s">
        <v>1433</v>
      </c>
      <c r="AC283" s="104" t="s">
        <v>1434</v>
      </c>
      <c r="AD283" s="104" t="s">
        <v>37</v>
      </c>
      <c r="AE283" s="104" t="s">
        <v>37</v>
      </c>
      <c r="AF283" s="104"/>
      <c r="AG283" s="104"/>
      <c r="AH283" t="s">
        <v>939</v>
      </c>
      <c r="AI283" t="s">
        <v>174</v>
      </c>
      <c r="AJ283" t="s">
        <v>1435</v>
      </c>
      <c r="AK283" s="124">
        <v>1108.08</v>
      </c>
      <c r="AL283" s="118" cm="1">
        <f t="array" ref="AL283">[1]!SENTRUM_USD_CIF_NETTO_RUS(X283/1000,AK283*1.15,85,18)</f>
        <v>32.200000000000003</v>
      </c>
      <c r="AM283" s="129">
        <f>W283/AL283</f>
        <v>2.2670807453416146</v>
      </c>
      <c r="AN283" s="127">
        <v>2.0960108181203516</v>
      </c>
    </row>
    <row r="284" spans="1:40" customFormat="1">
      <c r="A284" s="45">
        <v>36</v>
      </c>
      <c r="B284" s="83"/>
      <c r="C284" s="46">
        <f t="shared" si="248"/>
        <v>9785001145288</v>
      </c>
      <c r="D284" s="47" t="s">
        <v>30</v>
      </c>
      <c r="E284" s="48" t="s">
        <v>51</v>
      </c>
      <c r="F284" s="49" t="s">
        <v>6</v>
      </c>
      <c r="G284" s="50">
        <v>128</v>
      </c>
      <c r="H284" s="47" t="s">
        <v>321</v>
      </c>
      <c r="I284" s="123" t="s">
        <v>322</v>
      </c>
      <c r="J284" s="47" t="s">
        <v>323</v>
      </c>
      <c r="K284" s="51">
        <v>2026</v>
      </c>
      <c r="L284" s="47" t="s">
        <v>324</v>
      </c>
      <c r="M284" s="47" t="s">
        <v>325</v>
      </c>
      <c r="N284" s="47" t="s">
        <v>326</v>
      </c>
      <c r="O284" s="47" t="s">
        <v>327</v>
      </c>
      <c r="P284" s="47" t="s">
        <v>328</v>
      </c>
      <c r="Q284" s="81">
        <f t="shared" ref="Q284" si="287">ROUND(W284*(100%-Discount),1)</f>
        <v>55.2</v>
      </c>
      <c r="R284" s="1"/>
      <c r="S284" s="74" t="str">
        <f t="shared" si="250"/>
        <v/>
      </c>
      <c r="T284" s="52" t="str">
        <f t="shared" si="251"/>
        <v>Image</v>
      </c>
      <c r="U284" s="103">
        <v>9785001145288</v>
      </c>
      <c r="V284" s="112" t="s">
        <v>329</v>
      </c>
      <c r="W284" s="105" cm="1">
        <f t="array" ref="W284">[1]!SENTRUM_USD_PRICE_RUS_2024(AL284,2.95)</f>
        <v>55.2</v>
      </c>
      <c r="X284" s="103">
        <v>354</v>
      </c>
      <c r="Y284" s="106" t="s">
        <v>1431</v>
      </c>
      <c r="Z284" s="77" t="s">
        <v>44</v>
      </c>
      <c r="AA284" s="104" t="s">
        <v>1432</v>
      </c>
      <c r="AB284" s="104" t="s">
        <v>1433</v>
      </c>
      <c r="AC284" s="104" t="s">
        <v>1434</v>
      </c>
      <c r="AD284" s="104" t="s">
        <v>37</v>
      </c>
      <c r="AE284" s="104" t="s">
        <v>37</v>
      </c>
      <c r="AF284" s="104"/>
      <c r="AG284" s="104"/>
      <c r="AH284" t="s">
        <v>939</v>
      </c>
      <c r="AI284" t="s">
        <v>174</v>
      </c>
      <c r="AJ284" t="s">
        <v>1435</v>
      </c>
      <c r="AK284" s="121">
        <v>635.69000000000005</v>
      </c>
      <c r="AL284" s="118" cm="1">
        <f t="array" ref="AL284">[1]!SENTRUM_USD_CIF_NETTO_RUS(X284/1000,AK284*1.15,85,18)</f>
        <v>18.53</v>
      </c>
      <c r="AM284" s="121">
        <f t="shared" ref="AM284:AM292" si="288">W284/AL284</f>
        <v>2.9789530491095522</v>
      </c>
      <c r="AN284" s="127"/>
    </row>
    <row r="285" spans="1:40" customFormat="1">
      <c r="A285" s="45">
        <v>37</v>
      </c>
      <c r="B285" s="83"/>
      <c r="C285" s="46">
        <f t="shared" si="248"/>
        <v>9785002527892</v>
      </c>
      <c r="D285" s="47" t="s">
        <v>30</v>
      </c>
      <c r="E285" s="48" t="s">
        <v>51</v>
      </c>
      <c r="F285" s="49" t="s">
        <v>6</v>
      </c>
      <c r="G285" s="50">
        <v>32</v>
      </c>
      <c r="H285" s="47" t="s">
        <v>330</v>
      </c>
      <c r="I285" s="123" t="s">
        <v>331</v>
      </c>
      <c r="J285" s="47" t="s">
        <v>332</v>
      </c>
      <c r="K285" s="51">
        <v>2026</v>
      </c>
      <c r="L285" s="47" t="s">
        <v>68</v>
      </c>
      <c r="M285" s="47" t="s">
        <v>333</v>
      </c>
      <c r="N285" s="47" t="s">
        <v>334</v>
      </c>
      <c r="O285" s="47" t="s">
        <v>335</v>
      </c>
      <c r="P285" s="47" t="s">
        <v>336</v>
      </c>
      <c r="Q285" s="81">
        <f t="shared" ref="Q285" si="289">ROUND(W285*(100%-Discount),1)</f>
        <v>36.799999999999997</v>
      </c>
      <c r="R285" s="1"/>
      <c r="S285" s="74" t="str">
        <f t="shared" si="250"/>
        <v/>
      </c>
      <c r="T285" s="52" t="str">
        <f t="shared" si="251"/>
        <v>Image</v>
      </c>
      <c r="U285" s="103">
        <v>9785002527892</v>
      </c>
      <c r="V285" s="112" t="s">
        <v>337</v>
      </c>
      <c r="W285" s="105" cm="1">
        <f t="array" ref="W285">[1]!SENTRUM_USD_PRICE_RUS_2024(AL285,2.95)</f>
        <v>36.799999999999997</v>
      </c>
      <c r="X285" s="103">
        <v>262</v>
      </c>
      <c r="Y285" s="106" t="s">
        <v>1431</v>
      </c>
      <c r="Z285" s="77" t="s">
        <v>44</v>
      </c>
      <c r="AA285" s="104" t="s">
        <v>1432</v>
      </c>
      <c r="AB285" s="104" t="s">
        <v>1433</v>
      </c>
      <c r="AC285" s="104" t="s">
        <v>1434</v>
      </c>
      <c r="AD285" s="104" t="s">
        <v>37</v>
      </c>
      <c r="AE285" s="104" t="s">
        <v>37</v>
      </c>
      <c r="AF285" s="104"/>
      <c r="AG285" s="104"/>
      <c r="AH285" t="s">
        <v>939</v>
      </c>
      <c r="AI285" t="s">
        <v>174</v>
      </c>
      <c r="AJ285" t="s">
        <v>1435</v>
      </c>
      <c r="AK285" s="121">
        <v>388.74</v>
      </c>
      <c r="AL285" s="118" cm="1">
        <f t="array" ref="AL285">[1]!SENTRUM_USD_CIF_NETTO_RUS(X285/1000,AK285*1.15,85,18)</f>
        <v>12.29</v>
      </c>
      <c r="AM285" s="121">
        <f t="shared" si="288"/>
        <v>2.9943043124491457</v>
      </c>
      <c r="AN285" s="127"/>
    </row>
    <row r="286" spans="1:40" customFormat="1">
      <c r="A286" s="45">
        <v>38</v>
      </c>
      <c r="B286" s="83"/>
      <c r="C286" s="46">
        <f t="shared" si="248"/>
        <v>9785171787257</v>
      </c>
      <c r="D286" s="47" t="s">
        <v>30</v>
      </c>
      <c r="E286" s="48" t="s">
        <v>51</v>
      </c>
      <c r="F286" s="49" t="s">
        <v>6</v>
      </c>
      <c r="G286" s="50">
        <v>96</v>
      </c>
      <c r="H286" s="47" t="s">
        <v>338</v>
      </c>
      <c r="I286" s="123" t="s">
        <v>339</v>
      </c>
      <c r="J286" s="47" t="s">
        <v>340</v>
      </c>
      <c r="K286" s="51">
        <v>2026</v>
      </c>
      <c r="L286" s="47" t="s">
        <v>24</v>
      </c>
      <c r="M286" s="47" t="s">
        <v>341</v>
      </c>
      <c r="N286" s="47" t="s">
        <v>342</v>
      </c>
      <c r="O286" s="47" t="s">
        <v>343</v>
      </c>
      <c r="P286" s="47" t="s">
        <v>344</v>
      </c>
      <c r="Q286" s="81">
        <f t="shared" ref="Q286" si="290">ROUND(W286*(100%-Discount),1)</f>
        <v>40</v>
      </c>
      <c r="R286" s="1"/>
      <c r="S286" s="74" t="str">
        <f t="shared" si="250"/>
        <v/>
      </c>
      <c r="T286" s="52" t="str">
        <f t="shared" si="251"/>
        <v>Image</v>
      </c>
      <c r="U286" s="103">
        <v>9785171787257</v>
      </c>
      <c r="V286" s="112" t="s">
        <v>345</v>
      </c>
      <c r="W286" s="105" cm="1">
        <f t="array" ref="W286">[1]!SENTRUM_USD_PRICE_RUS_2024(AL286,2.95)</f>
        <v>40</v>
      </c>
      <c r="X286" s="103">
        <v>286</v>
      </c>
      <c r="Y286" s="106" t="s">
        <v>1431</v>
      </c>
      <c r="Z286" s="77" t="s">
        <v>44</v>
      </c>
      <c r="AA286" s="104" t="s">
        <v>1432</v>
      </c>
      <c r="AB286" s="104" t="s">
        <v>1433</v>
      </c>
      <c r="AC286" s="104" t="s">
        <v>1434</v>
      </c>
      <c r="AD286" s="104" t="s">
        <v>37</v>
      </c>
      <c r="AE286" s="104" t="s">
        <v>37</v>
      </c>
      <c r="AF286" s="104"/>
      <c r="AG286" s="104"/>
      <c r="AH286" t="s">
        <v>939</v>
      </c>
      <c r="AI286" t="s">
        <v>174</v>
      </c>
      <c r="AJ286" t="s">
        <v>1435</v>
      </c>
      <c r="AK286" s="121">
        <v>422.4</v>
      </c>
      <c r="AL286" s="118" cm="1">
        <f t="array" ref="AL286">[1]!SENTRUM_USD_CIF_NETTO_RUS(X286/1000,AK286*1.15,85,18)</f>
        <v>13.38</v>
      </c>
      <c r="AM286" s="121">
        <f t="shared" si="288"/>
        <v>2.9895366218236172</v>
      </c>
      <c r="AN286" s="127"/>
    </row>
    <row r="287" spans="1:40" customFormat="1">
      <c r="A287" s="45">
        <v>39</v>
      </c>
      <c r="B287" s="83"/>
      <c r="C287" s="46">
        <f t="shared" si="248"/>
        <v>9785907793927</v>
      </c>
      <c r="D287" s="47" t="s">
        <v>30</v>
      </c>
      <c r="E287" s="48" t="s">
        <v>51</v>
      </c>
      <c r="F287" s="49" t="s">
        <v>28</v>
      </c>
      <c r="G287" s="50">
        <v>40</v>
      </c>
      <c r="H287" s="47" t="s">
        <v>346</v>
      </c>
      <c r="I287" s="123" t="s">
        <v>347</v>
      </c>
      <c r="J287" s="47" t="s">
        <v>348</v>
      </c>
      <c r="K287" s="51">
        <v>2026</v>
      </c>
      <c r="L287" s="47" t="s">
        <v>186</v>
      </c>
      <c r="M287" s="47" t="s">
        <v>349</v>
      </c>
      <c r="N287" s="47" t="s">
        <v>350</v>
      </c>
      <c r="O287" s="47" t="s">
        <v>351</v>
      </c>
      <c r="P287" s="47" t="s">
        <v>352</v>
      </c>
      <c r="Q287" s="81">
        <f t="shared" ref="Q287" si="291">ROUND(W287*(100%-Discount),1)</f>
        <v>65.5</v>
      </c>
      <c r="R287" s="1"/>
      <c r="S287" s="74" t="str">
        <f t="shared" si="250"/>
        <v/>
      </c>
      <c r="T287" s="52" t="str">
        <f t="shared" si="251"/>
        <v>Image</v>
      </c>
      <c r="U287" s="103">
        <v>9785907793927</v>
      </c>
      <c r="V287" s="112" t="s">
        <v>353</v>
      </c>
      <c r="W287" s="125" cm="1">
        <f t="array" ref="W287">[1]!SENTRUM_USD_PRICE_RUS_2024(AL287,2.5)</f>
        <v>65.5</v>
      </c>
      <c r="X287" s="103">
        <v>470</v>
      </c>
      <c r="Y287" s="106" t="s">
        <v>1431</v>
      </c>
      <c r="Z287" s="77" t="s">
        <v>44</v>
      </c>
      <c r="AA287" s="104" t="s">
        <v>1432</v>
      </c>
      <c r="AB287" s="104" t="s">
        <v>1433</v>
      </c>
      <c r="AC287" s="104" t="s">
        <v>1434</v>
      </c>
      <c r="AD287" s="104" t="s">
        <v>37</v>
      </c>
      <c r="AE287" s="104" t="s">
        <v>37</v>
      </c>
      <c r="AF287" s="104"/>
      <c r="AG287" s="104"/>
      <c r="AH287" t="s">
        <v>939</v>
      </c>
      <c r="AI287" t="s">
        <v>174</v>
      </c>
      <c r="AJ287" t="s">
        <v>1435</v>
      </c>
      <c r="AK287" s="121">
        <v>923.4</v>
      </c>
      <c r="AL287" s="118" cm="1">
        <f t="array" ref="AL287">[1]!SENTRUM_USD_CIF_NETTO_RUS(X287/1000,AK287*1.15,85,18)</f>
        <v>25.99</v>
      </c>
      <c r="AM287" s="130">
        <f t="shared" si="288"/>
        <v>2.5202000769526745</v>
      </c>
      <c r="AN287" s="127"/>
    </row>
    <row r="288" spans="1:40" customFormat="1">
      <c r="A288" s="45">
        <v>40</v>
      </c>
      <c r="B288" s="83"/>
      <c r="C288" s="46">
        <f t="shared" si="248"/>
        <v>9785378360888</v>
      </c>
      <c r="D288" s="47" t="s">
        <v>30</v>
      </c>
      <c r="E288" s="48" t="s">
        <v>51</v>
      </c>
      <c r="F288" s="49" t="s">
        <v>6</v>
      </c>
      <c r="G288" s="50">
        <v>8</v>
      </c>
      <c r="H288" s="47" t="s">
        <v>354</v>
      </c>
      <c r="I288" s="123" t="s">
        <v>355</v>
      </c>
      <c r="J288" s="47" t="s">
        <v>356</v>
      </c>
      <c r="K288" s="51">
        <v>2026</v>
      </c>
      <c r="L288" s="47" t="s">
        <v>357</v>
      </c>
      <c r="M288" s="47" t="s">
        <v>358</v>
      </c>
      <c r="N288" s="47" t="s">
        <v>359</v>
      </c>
      <c r="O288" s="47" t="s">
        <v>360</v>
      </c>
      <c r="P288" s="47" t="s">
        <v>361</v>
      </c>
      <c r="Q288" s="81">
        <f t="shared" ref="Q288" si="292">ROUND(W288*(100%-Discount),1)</f>
        <v>29</v>
      </c>
      <c r="R288" s="1"/>
      <c r="S288" s="74" t="str">
        <f t="shared" si="250"/>
        <v/>
      </c>
      <c r="T288" s="52" t="str">
        <f t="shared" si="251"/>
        <v>Image</v>
      </c>
      <c r="U288" s="103">
        <v>9785378360888</v>
      </c>
      <c r="V288" s="112" t="s">
        <v>362</v>
      </c>
      <c r="W288" s="105" cm="1">
        <f t="array" ref="W288">[1]!SENTRUM_USD_PRICE_RUS_2024(AL288,2.95)</f>
        <v>29</v>
      </c>
      <c r="X288" s="103">
        <v>246</v>
      </c>
      <c r="Y288" s="106" t="s">
        <v>1431</v>
      </c>
      <c r="Z288" s="77" t="s">
        <v>44</v>
      </c>
      <c r="AA288" s="104" t="s">
        <v>1432</v>
      </c>
      <c r="AB288" s="104" t="s">
        <v>1433</v>
      </c>
      <c r="AC288" s="104" t="s">
        <v>1434</v>
      </c>
      <c r="AD288" s="104" t="s">
        <v>37</v>
      </c>
      <c r="AE288" s="104" t="s">
        <v>37</v>
      </c>
      <c r="AF288" s="104"/>
      <c r="AG288" s="104"/>
      <c r="AH288" t="s">
        <v>939</v>
      </c>
      <c r="AI288" t="s">
        <v>174</v>
      </c>
      <c r="AJ288" t="s">
        <v>1435</v>
      </c>
      <c r="AK288" s="121">
        <v>257.83</v>
      </c>
      <c r="AL288" s="118" cm="1">
        <f t="array" ref="AL288">[1]!SENTRUM_USD_CIF_NETTO_RUS(X288/1000,AK288*1.15,85,18)</f>
        <v>9.67</v>
      </c>
      <c r="AM288" s="121">
        <f t="shared" si="288"/>
        <v>2.9989658738366081</v>
      </c>
      <c r="AN288" s="127"/>
    </row>
    <row r="289" spans="1:40" customFormat="1">
      <c r="A289" s="45">
        <v>41</v>
      </c>
      <c r="B289" s="83"/>
      <c r="C289" s="46">
        <f t="shared" si="248"/>
        <v>9785171846794</v>
      </c>
      <c r="D289" s="47" t="s">
        <v>30</v>
      </c>
      <c r="E289" s="48" t="s">
        <v>51</v>
      </c>
      <c r="F289" s="49" t="s">
        <v>6</v>
      </c>
      <c r="G289" s="50">
        <v>224</v>
      </c>
      <c r="H289" s="47" t="s">
        <v>363</v>
      </c>
      <c r="I289" s="123" t="s">
        <v>364</v>
      </c>
      <c r="J289" s="47" t="s">
        <v>365</v>
      </c>
      <c r="K289" s="51">
        <v>2026</v>
      </c>
      <c r="L289" s="47" t="s">
        <v>24</v>
      </c>
      <c r="M289" s="47" t="s">
        <v>366</v>
      </c>
      <c r="N289" s="47" t="s">
        <v>367</v>
      </c>
      <c r="O289" s="47" t="s">
        <v>368</v>
      </c>
      <c r="P289" s="47" t="s">
        <v>369</v>
      </c>
      <c r="Q289" s="81">
        <f t="shared" ref="Q289" si="293">ROUND(W289*(100%-Discount),1)</f>
        <v>60.8</v>
      </c>
      <c r="R289" s="1"/>
      <c r="S289" s="74" t="str">
        <f t="shared" si="250"/>
        <v/>
      </c>
      <c r="T289" s="52" t="str">
        <f t="shared" si="251"/>
        <v>Image</v>
      </c>
      <c r="U289" s="103">
        <v>9785171846794</v>
      </c>
      <c r="V289" s="112" t="s">
        <v>370</v>
      </c>
      <c r="W289" s="125" cm="1">
        <f t="array" ref="W289">[1]!SENTRUM_USD_PRICE_RUS_2024(AL289,2.5)</f>
        <v>60.8</v>
      </c>
      <c r="X289" s="103">
        <v>508</v>
      </c>
      <c r="Y289" s="106" t="s">
        <v>1431</v>
      </c>
      <c r="Z289" s="77" t="s">
        <v>44</v>
      </c>
      <c r="AA289" s="104" t="s">
        <v>1432</v>
      </c>
      <c r="AB289" s="104" t="s">
        <v>1433</v>
      </c>
      <c r="AC289" s="104" t="s">
        <v>1434</v>
      </c>
      <c r="AD289" s="104" t="s">
        <v>37</v>
      </c>
      <c r="AE289" s="104" t="s">
        <v>37</v>
      </c>
      <c r="AF289" s="104"/>
      <c r="AG289" s="104"/>
      <c r="AH289" t="s">
        <v>939</v>
      </c>
      <c r="AI289" t="s">
        <v>174</v>
      </c>
      <c r="AJ289" t="s">
        <v>1435</v>
      </c>
      <c r="AK289" s="121">
        <v>771.84</v>
      </c>
      <c r="AL289" s="118" cm="1">
        <f t="array" ref="AL289">[1]!SENTRUM_USD_CIF_NETTO_RUS(X289/1000,AK289*1.15,85,18)</f>
        <v>24.14</v>
      </c>
      <c r="AM289" s="130">
        <f t="shared" si="288"/>
        <v>2.5186412593206295</v>
      </c>
      <c r="AN289" s="127"/>
    </row>
    <row r="290" spans="1:40" customFormat="1">
      <c r="A290" s="45">
        <v>42</v>
      </c>
      <c r="B290" s="83"/>
      <c r="C290" s="46">
        <f t="shared" si="248"/>
        <v>9785171858773</v>
      </c>
      <c r="D290" s="47" t="s">
        <v>30</v>
      </c>
      <c r="E290" s="48" t="s">
        <v>51</v>
      </c>
      <c r="F290" s="49" t="s">
        <v>6</v>
      </c>
      <c r="G290" s="50">
        <v>64</v>
      </c>
      <c r="H290" s="47" t="s">
        <v>371</v>
      </c>
      <c r="I290" s="123" t="s">
        <v>372</v>
      </c>
      <c r="J290" s="47" t="s">
        <v>373</v>
      </c>
      <c r="K290" s="51">
        <v>2026</v>
      </c>
      <c r="L290" s="47" t="s">
        <v>24</v>
      </c>
      <c r="M290" s="47" t="s">
        <v>374</v>
      </c>
      <c r="N290" s="47" t="s">
        <v>375</v>
      </c>
      <c r="O290" s="47" t="s">
        <v>376</v>
      </c>
      <c r="P290" s="47" t="s">
        <v>377</v>
      </c>
      <c r="Q290" s="81">
        <f t="shared" ref="Q290" si="294">ROUND(W290*(100%-Discount),1)</f>
        <v>67.099999999999994</v>
      </c>
      <c r="R290" s="1"/>
      <c r="S290" s="74" t="str">
        <f t="shared" si="250"/>
        <v/>
      </c>
      <c r="T290" s="52" t="str">
        <f t="shared" si="251"/>
        <v>Image</v>
      </c>
      <c r="U290" s="103">
        <v>9785171858773</v>
      </c>
      <c r="V290" s="112" t="s">
        <v>378</v>
      </c>
      <c r="W290" s="128" cm="1">
        <f t="array" ref="W290">[1]!SENTRUM_USD_PRICE_RUS_2024(AL290,2.25)</f>
        <v>67.099999999999994</v>
      </c>
      <c r="X290" s="103">
        <v>717</v>
      </c>
      <c r="Y290" s="106" t="s">
        <v>1431</v>
      </c>
      <c r="Z290" s="77" t="s">
        <v>44</v>
      </c>
      <c r="AA290" s="104" t="s">
        <v>1432</v>
      </c>
      <c r="AB290" s="104" t="s">
        <v>1433</v>
      </c>
      <c r="AC290" s="104" t="s">
        <v>1434</v>
      </c>
      <c r="AD290" s="104" t="s">
        <v>37</v>
      </c>
      <c r="AE290" s="104" t="s">
        <v>37</v>
      </c>
      <c r="AF290" s="104"/>
      <c r="AG290" s="104"/>
      <c r="AH290" t="s">
        <v>939</v>
      </c>
      <c r="AI290" t="s">
        <v>174</v>
      </c>
      <c r="AJ290" t="s">
        <v>1435</v>
      </c>
      <c r="AK290" s="121">
        <v>833.28</v>
      </c>
      <c r="AL290" s="118" cm="1">
        <f t="array" ref="AL290">[1]!SENTRUM_USD_CIF_NETTO_RUS(X290/1000,AK290*1.15,85,18)</f>
        <v>29.6</v>
      </c>
      <c r="AM290" s="129">
        <f t="shared" si="288"/>
        <v>2.2668918918918917</v>
      </c>
      <c r="AN290" s="127">
        <v>2.3783388218075379</v>
      </c>
    </row>
    <row r="291" spans="1:40" customFormat="1">
      <c r="A291" s="45">
        <v>43</v>
      </c>
      <c r="B291" s="83"/>
      <c r="C291" s="46">
        <f t="shared" si="248"/>
        <v>9785961493177</v>
      </c>
      <c r="D291" s="47" t="s">
        <v>30</v>
      </c>
      <c r="E291" s="48" t="s">
        <v>51</v>
      </c>
      <c r="F291" s="49" t="s">
        <v>6</v>
      </c>
      <c r="G291" s="50">
        <v>56</v>
      </c>
      <c r="H291" s="47" t="s">
        <v>379</v>
      </c>
      <c r="I291" s="123" t="s">
        <v>380</v>
      </c>
      <c r="J291" s="47" t="s">
        <v>381</v>
      </c>
      <c r="K291" s="51">
        <v>2026</v>
      </c>
      <c r="L291" s="47" t="s">
        <v>99</v>
      </c>
      <c r="M291" s="47"/>
      <c r="N291" s="47" t="s">
        <v>382</v>
      </c>
      <c r="O291" s="47" t="s">
        <v>383</v>
      </c>
      <c r="P291" s="47" t="s">
        <v>384</v>
      </c>
      <c r="Q291" s="81">
        <f t="shared" ref="Q291" si="295">ROUND(W291*(100%-Discount),1)</f>
        <v>46.3</v>
      </c>
      <c r="R291" s="1"/>
      <c r="S291" s="74" t="str">
        <f t="shared" si="250"/>
        <v/>
      </c>
      <c r="T291" s="52" t="str">
        <f t="shared" si="251"/>
        <v>Image</v>
      </c>
      <c r="U291" s="103">
        <v>9785961493177</v>
      </c>
      <c r="V291" s="112" t="s">
        <v>385</v>
      </c>
      <c r="W291" s="105" cm="1">
        <f t="array" ref="W291">[1]!SENTRUM_USD_PRICE_RUS_2024(AL291,2.95)</f>
        <v>46.3</v>
      </c>
      <c r="X291" s="103">
        <v>330</v>
      </c>
      <c r="Y291" s="106" t="s">
        <v>1431</v>
      </c>
      <c r="Z291" s="77" t="s">
        <v>44</v>
      </c>
      <c r="AA291" s="104" t="s">
        <v>1432</v>
      </c>
      <c r="AB291" s="104" t="s">
        <v>1433</v>
      </c>
      <c r="AC291" s="104" t="s">
        <v>1434</v>
      </c>
      <c r="AD291" s="104" t="s">
        <v>37</v>
      </c>
      <c r="AE291" s="104" t="s">
        <v>37</v>
      </c>
      <c r="AF291" s="104"/>
      <c r="AG291" s="104"/>
      <c r="AH291" t="s">
        <v>939</v>
      </c>
      <c r="AI291" t="s">
        <v>174</v>
      </c>
      <c r="AJ291" t="s">
        <v>1435</v>
      </c>
      <c r="AK291" s="121">
        <v>492.8</v>
      </c>
      <c r="AL291" s="118" cm="1">
        <f t="array" ref="AL291">[1]!SENTRUM_USD_CIF_NETTO_RUS(X291/1000,AK291*1.15,85,18)</f>
        <v>15.53</v>
      </c>
      <c r="AM291" s="121">
        <f t="shared" si="288"/>
        <v>2.9813264649066324</v>
      </c>
      <c r="AN291" s="127"/>
    </row>
    <row r="292" spans="1:40" customFormat="1">
      <c r="A292" s="45">
        <v>44</v>
      </c>
      <c r="B292" s="83"/>
      <c r="C292" s="46">
        <f t="shared" si="248"/>
        <v>9785001678366</v>
      </c>
      <c r="D292" s="47" t="s">
        <v>30</v>
      </c>
      <c r="E292" s="48" t="s">
        <v>51</v>
      </c>
      <c r="F292" s="49" t="s">
        <v>6</v>
      </c>
      <c r="G292" s="50">
        <v>240</v>
      </c>
      <c r="H292" s="47" t="s">
        <v>386</v>
      </c>
      <c r="I292" s="123" t="s">
        <v>387</v>
      </c>
      <c r="J292" s="47" t="s">
        <v>388</v>
      </c>
      <c r="K292" s="51">
        <v>2026</v>
      </c>
      <c r="L292" s="47" t="s">
        <v>178</v>
      </c>
      <c r="M292" s="47" t="s">
        <v>389</v>
      </c>
      <c r="N292" s="47" t="s">
        <v>390</v>
      </c>
      <c r="O292" s="47" t="s">
        <v>391</v>
      </c>
      <c r="P292" s="47" t="s">
        <v>392</v>
      </c>
      <c r="Q292" s="81">
        <f t="shared" ref="Q292" si="296">ROUND(W292*(100%-Discount),1)</f>
        <v>65</v>
      </c>
      <c r="R292" s="1"/>
      <c r="S292" s="74" t="str">
        <f t="shared" si="250"/>
        <v/>
      </c>
      <c r="T292" s="52" t="str">
        <f t="shared" si="251"/>
        <v>Image</v>
      </c>
      <c r="U292" s="103">
        <v>9785001678366</v>
      </c>
      <c r="V292" s="112" t="s">
        <v>393</v>
      </c>
      <c r="W292" s="125" cm="1">
        <f t="array" ref="W292">[1]!SENTRUM_USD_PRICE_RUS_2024(AL292,2.5)</f>
        <v>65</v>
      </c>
      <c r="X292" s="103">
        <v>307</v>
      </c>
      <c r="Y292" s="106" t="s">
        <v>1431</v>
      </c>
      <c r="Z292" s="77" t="s">
        <v>44</v>
      </c>
      <c r="AA292" s="104" t="s">
        <v>1432</v>
      </c>
      <c r="AB292" s="104" t="s">
        <v>1433</v>
      </c>
      <c r="AC292" s="104" t="s">
        <v>1434</v>
      </c>
      <c r="AD292" s="104" t="s">
        <v>37</v>
      </c>
      <c r="AE292" s="104" t="s">
        <v>37</v>
      </c>
      <c r="AF292" s="104"/>
      <c r="AG292" s="104"/>
      <c r="AH292" t="s">
        <v>939</v>
      </c>
      <c r="AI292" t="s">
        <v>174</v>
      </c>
      <c r="AJ292" t="s">
        <v>1435</v>
      </c>
      <c r="AK292" s="124">
        <v>1108.8</v>
      </c>
      <c r="AL292" s="118" cm="1">
        <f t="array" ref="AL292">[1]!SENTRUM_USD_CIF_NETTO_RUS(X292/1000,AK292*1.15,85,18)</f>
        <v>25.81</v>
      </c>
      <c r="AM292" s="130">
        <f t="shared" si="288"/>
        <v>2.5184037194885702</v>
      </c>
      <c r="AN292" s="127"/>
    </row>
    <row r="293" spans="1:40" customFormat="1">
      <c r="A293" s="45">
        <v>45</v>
      </c>
      <c r="B293" s="83"/>
      <c r="C293" s="46">
        <f t="shared" si="248"/>
        <v>9785907793750</v>
      </c>
      <c r="D293" s="47" t="s">
        <v>30</v>
      </c>
      <c r="E293" s="48" t="s">
        <v>51</v>
      </c>
      <c r="F293" s="49" t="s">
        <v>28</v>
      </c>
      <c r="G293" s="50">
        <v>64</v>
      </c>
      <c r="H293" s="47" t="s">
        <v>394</v>
      </c>
      <c r="I293" s="123" t="s">
        <v>395</v>
      </c>
      <c r="J293" s="47" t="s">
        <v>396</v>
      </c>
      <c r="K293" s="51">
        <v>2026</v>
      </c>
      <c r="L293" s="47" t="s">
        <v>186</v>
      </c>
      <c r="M293" s="47" t="s">
        <v>397</v>
      </c>
      <c r="N293" s="47" t="s">
        <v>398</v>
      </c>
      <c r="O293" s="47" t="s">
        <v>399</v>
      </c>
      <c r="P293" s="47" t="s">
        <v>400</v>
      </c>
      <c r="Q293" s="81">
        <f t="shared" ref="Q293" si="297">ROUND(W293*(100%-Discount),1)</f>
        <v>68.2</v>
      </c>
      <c r="R293" s="1"/>
      <c r="S293" s="74" t="str">
        <f t="shared" si="250"/>
        <v/>
      </c>
      <c r="T293" s="52" t="str">
        <f t="shared" si="251"/>
        <v>Image</v>
      </c>
      <c r="U293" s="103">
        <v>9785907793750</v>
      </c>
      <c r="V293" s="112" t="s">
        <v>401</v>
      </c>
      <c r="W293" s="128" cm="1">
        <f t="array" ref="W293">[1]!SENTRUM_USD_PRICE_RUS_2024(AL293,2.25)</f>
        <v>68.2</v>
      </c>
      <c r="X293" s="103">
        <v>565</v>
      </c>
      <c r="Y293" s="106" t="s">
        <v>1431</v>
      </c>
      <c r="Z293" s="77" t="s">
        <v>44</v>
      </c>
      <c r="AA293" s="104" t="s">
        <v>1432</v>
      </c>
      <c r="AB293" s="104" t="s">
        <v>1433</v>
      </c>
      <c r="AC293" s="104" t="s">
        <v>1434</v>
      </c>
      <c r="AD293" s="104" t="s">
        <v>37</v>
      </c>
      <c r="AE293" s="104" t="s">
        <v>37</v>
      </c>
      <c r="AF293" s="104"/>
      <c r="AG293" s="104"/>
      <c r="AH293" t="s">
        <v>939</v>
      </c>
      <c r="AI293" t="s">
        <v>174</v>
      </c>
      <c r="AJ293" t="s">
        <v>1435</v>
      </c>
      <c r="AK293" s="124">
        <v>1044.08</v>
      </c>
      <c r="AL293" s="118" cm="1">
        <f t="array" ref="AL293">[1]!SENTRUM_USD_CIF_NETTO_RUS(X293/1000,AK293*1.15,85,18)</f>
        <v>30.1</v>
      </c>
      <c r="AM293" s="129">
        <f>W293/AL293</f>
        <v>2.2657807308970099</v>
      </c>
      <c r="AN293" s="127">
        <v>2.206946454413893</v>
      </c>
    </row>
    <row r="294" spans="1:40" customFormat="1">
      <c r="A294" s="45">
        <v>46</v>
      </c>
      <c r="B294" s="83"/>
      <c r="C294" s="46">
        <f t="shared" si="248"/>
        <v>9785001677383</v>
      </c>
      <c r="D294" s="47" t="s">
        <v>30</v>
      </c>
      <c r="E294" s="48" t="s">
        <v>51</v>
      </c>
      <c r="F294" s="49" t="s">
        <v>28</v>
      </c>
      <c r="G294" s="50">
        <v>56</v>
      </c>
      <c r="H294" s="47" t="s">
        <v>402</v>
      </c>
      <c r="I294" s="123" t="s">
        <v>403</v>
      </c>
      <c r="J294" s="47" t="s">
        <v>404</v>
      </c>
      <c r="K294" s="51">
        <v>2026</v>
      </c>
      <c r="L294" s="47" t="s">
        <v>178</v>
      </c>
      <c r="M294" s="47"/>
      <c r="N294" s="47" t="s">
        <v>405</v>
      </c>
      <c r="O294" s="47" t="s">
        <v>406</v>
      </c>
      <c r="P294" s="47" t="s">
        <v>407</v>
      </c>
      <c r="Q294" s="81">
        <f t="shared" ref="Q294" si="298">ROUND(W294*(100%-Discount),1)</f>
        <v>74.400000000000006</v>
      </c>
      <c r="R294" s="1"/>
      <c r="S294" s="74" t="str">
        <f t="shared" si="250"/>
        <v/>
      </c>
      <c r="T294" s="52" t="str">
        <f t="shared" si="251"/>
        <v>Image</v>
      </c>
      <c r="U294" s="103">
        <v>9785001677383</v>
      </c>
      <c r="V294" s="112" t="s">
        <v>408</v>
      </c>
      <c r="W294" s="128" cm="1">
        <f t="array" ref="W294">[1]!SENTRUM_USD_PRICE_RUS_2024(AL294,2.25)</f>
        <v>74.400000000000006</v>
      </c>
      <c r="X294" s="103">
        <v>502</v>
      </c>
      <c r="Y294" s="106" t="s">
        <v>1431</v>
      </c>
      <c r="Z294" s="77" t="s">
        <v>44</v>
      </c>
      <c r="AA294" s="104" t="s">
        <v>1432</v>
      </c>
      <c r="AB294" s="104" t="s">
        <v>1433</v>
      </c>
      <c r="AC294" s="104" t="s">
        <v>1434</v>
      </c>
      <c r="AD294" s="104" t="s">
        <v>37</v>
      </c>
      <c r="AE294" s="104" t="s">
        <v>37</v>
      </c>
      <c r="AF294" s="104"/>
      <c r="AG294" s="104"/>
      <c r="AH294" t="s">
        <v>939</v>
      </c>
      <c r="AI294" t="s">
        <v>174</v>
      </c>
      <c r="AJ294" t="s">
        <v>1435</v>
      </c>
      <c r="AK294" s="124">
        <v>1278.2</v>
      </c>
      <c r="AL294" s="118" cm="1">
        <f t="array" ref="AL294">[1]!SENTRUM_USD_CIF_NETTO_RUS(X294/1000,AK294*1.15,85,18)</f>
        <v>32.86</v>
      </c>
      <c r="AM294" s="129">
        <f>W294/AL294</f>
        <v>2.2641509433962268</v>
      </c>
      <c r="AN294" s="127">
        <v>2.2938829787234045</v>
      </c>
    </row>
    <row r="295" spans="1:40" customFormat="1">
      <c r="A295" s="45">
        <v>47</v>
      </c>
      <c r="B295" s="83"/>
      <c r="C295" s="46">
        <f t="shared" si="248"/>
        <v>9785437004463</v>
      </c>
      <c r="D295" s="47" t="s">
        <v>30</v>
      </c>
      <c r="E295" s="48" t="s">
        <v>51</v>
      </c>
      <c r="F295" s="49" t="s">
        <v>6</v>
      </c>
      <c r="G295" s="50">
        <v>48</v>
      </c>
      <c r="H295" s="47" t="s">
        <v>409</v>
      </c>
      <c r="I295" s="123" t="s">
        <v>410</v>
      </c>
      <c r="J295" s="47" t="s">
        <v>411</v>
      </c>
      <c r="K295" s="51">
        <v>2026</v>
      </c>
      <c r="L295" s="47" t="s">
        <v>412</v>
      </c>
      <c r="M295" s="47"/>
      <c r="N295" s="47" t="s">
        <v>413</v>
      </c>
      <c r="O295" s="47" t="s">
        <v>414</v>
      </c>
      <c r="P295" s="47" t="s">
        <v>415</v>
      </c>
      <c r="Q295" s="81">
        <f t="shared" ref="Q295" si="299">ROUND(W295*(100%-Discount),1)</f>
        <v>56.3</v>
      </c>
      <c r="R295" s="1"/>
      <c r="S295" s="74" t="str">
        <f t="shared" si="250"/>
        <v/>
      </c>
      <c r="T295" s="52" t="str">
        <f t="shared" si="251"/>
        <v>Image</v>
      </c>
      <c r="U295" s="103">
        <v>9785437004463</v>
      </c>
      <c r="V295" s="112" t="s">
        <v>416</v>
      </c>
      <c r="W295" s="105" cm="1">
        <f t="array" ref="W295">[1]!SENTRUM_USD_PRICE_RUS_2024(AL295,2.95)</f>
        <v>56.3</v>
      </c>
      <c r="X295" s="103">
        <v>296</v>
      </c>
      <c r="Y295" s="106" t="s">
        <v>1431</v>
      </c>
      <c r="Z295" s="77" t="s">
        <v>44</v>
      </c>
      <c r="AA295" s="104" t="s">
        <v>1432</v>
      </c>
      <c r="AB295" s="104" t="s">
        <v>1433</v>
      </c>
      <c r="AC295" s="104" t="s">
        <v>1434</v>
      </c>
      <c r="AD295" s="104" t="s">
        <v>37</v>
      </c>
      <c r="AE295" s="104" t="s">
        <v>37</v>
      </c>
      <c r="AF295" s="104"/>
      <c r="AG295" s="104"/>
      <c r="AH295" t="s">
        <v>939</v>
      </c>
      <c r="AI295" t="s">
        <v>174</v>
      </c>
      <c r="AJ295" t="s">
        <v>1435</v>
      </c>
      <c r="AK295" s="121">
        <v>727.04</v>
      </c>
      <c r="AL295" s="118" cm="1">
        <f t="array" ref="AL295">[1]!SENTRUM_USD_CIF_NETTO_RUS(X295/1000,AK295*1.15,85,18)</f>
        <v>18.91</v>
      </c>
      <c r="AM295" s="121">
        <f t="shared" ref="AM295:AM358" si="300">W295/AL295</f>
        <v>2.9772607086197778</v>
      </c>
      <c r="AN295" s="127"/>
    </row>
    <row r="296" spans="1:40" customFormat="1">
      <c r="A296" s="45">
        <v>48</v>
      </c>
      <c r="B296" s="83"/>
      <c r="C296" s="46">
        <f t="shared" si="248"/>
        <v>9785002528202</v>
      </c>
      <c r="D296" s="47" t="s">
        <v>30</v>
      </c>
      <c r="E296" s="48" t="s">
        <v>51</v>
      </c>
      <c r="F296" s="49" t="s">
        <v>6</v>
      </c>
      <c r="G296" s="50">
        <v>64</v>
      </c>
      <c r="H296" s="47" t="s">
        <v>65</v>
      </c>
      <c r="I296" s="123" t="s">
        <v>417</v>
      </c>
      <c r="J296" s="47" t="s">
        <v>418</v>
      </c>
      <c r="K296" s="51">
        <v>2026</v>
      </c>
      <c r="L296" s="47" t="s">
        <v>68</v>
      </c>
      <c r="M296" s="47" t="s">
        <v>419</v>
      </c>
      <c r="N296" s="47" t="s">
        <v>70</v>
      </c>
      <c r="O296" s="47" t="s">
        <v>420</v>
      </c>
      <c r="P296" s="47" t="s">
        <v>421</v>
      </c>
      <c r="Q296" s="81">
        <f t="shared" ref="Q296" si="301">ROUND(W296*(100%-Discount),1)</f>
        <v>33</v>
      </c>
      <c r="R296" s="1"/>
      <c r="S296" s="74" t="str">
        <f t="shared" si="250"/>
        <v/>
      </c>
      <c r="T296" s="52" t="str">
        <f t="shared" si="251"/>
        <v>Image</v>
      </c>
      <c r="U296" s="103">
        <v>9785002528202</v>
      </c>
      <c r="V296" s="112" t="s">
        <v>422</v>
      </c>
      <c r="W296" s="105" cm="1">
        <f t="array" ref="W296">[1]!SENTRUM_USD_PRICE_RUS_2024(AL296,2.95)</f>
        <v>33</v>
      </c>
      <c r="X296" s="103">
        <v>241</v>
      </c>
      <c r="Y296" s="106" t="s">
        <v>1431</v>
      </c>
      <c r="Z296" s="77" t="s">
        <v>44</v>
      </c>
      <c r="AA296" s="104" t="s">
        <v>1432</v>
      </c>
      <c r="AB296" s="104" t="s">
        <v>1433</v>
      </c>
      <c r="AC296" s="104" t="s">
        <v>1434</v>
      </c>
      <c r="AD296" s="104" t="s">
        <v>37</v>
      </c>
      <c r="AE296" s="104" t="s">
        <v>37</v>
      </c>
      <c r="AF296" s="104"/>
      <c r="AG296" s="104"/>
      <c r="AH296" t="s">
        <v>939</v>
      </c>
      <c r="AI296" t="s">
        <v>174</v>
      </c>
      <c r="AJ296" t="s">
        <v>1435</v>
      </c>
      <c r="AK296" s="121">
        <v>342.1</v>
      </c>
      <c r="AL296" s="118" cm="1">
        <f t="array" ref="AL296">[1]!SENTRUM_USD_CIF_NETTO_RUS(X296/1000,AK296*1.15,85,18)</f>
        <v>11.03</v>
      </c>
      <c r="AM296" s="121">
        <f t="shared" si="300"/>
        <v>2.9918404351767909</v>
      </c>
      <c r="AN296" s="127"/>
    </row>
    <row r="297" spans="1:40" customFormat="1">
      <c r="A297" s="45">
        <v>49</v>
      </c>
      <c r="B297" s="83"/>
      <c r="C297" s="46">
        <f t="shared" si="248"/>
        <v>9785002528196</v>
      </c>
      <c r="D297" s="47" t="s">
        <v>30</v>
      </c>
      <c r="E297" s="48" t="s">
        <v>51</v>
      </c>
      <c r="F297" s="49" t="s">
        <v>6</v>
      </c>
      <c r="G297" s="50">
        <v>80</v>
      </c>
      <c r="H297" s="47" t="s">
        <v>65</v>
      </c>
      <c r="I297" s="123" t="s">
        <v>423</v>
      </c>
      <c r="J297" s="47" t="s">
        <v>424</v>
      </c>
      <c r="K297" s="51">
        <v>2026</v>
      </c>
      <c r="L297" s="47" t="s">
        <v>68</v>
      </c>
      <c r="M297" s="47" t="s">
        <v>419</v>
      </c>
      <c r="N297" s="47" t="s">
        <v>70</v>
      </c>
      <c r="O297" s="47" t="s">
        <v>425</v>
      </c>
      <c r="P297" s="47" t="s">
        <v>426</v>
      </c>
      <c r="Q297" s="81">
        <f t="shared" ref="Q297" si="302">ROUND(W297*(100%-Discount),1)</f>
        <v>37.4</v>
      </c>
      <c r="R297" s="1"/>
      <c r="S297" s="74" t="str">
        <f t="shared" si="250"/>
        <v/>
      </c>
      <c r="T297" s="52" t="str">
        <f t="shared" si="251"/>
        <v>Image</v>
      </c>
      <c r="U297" s="103">
        <v>9785002528196</v>
      </c>
      <c r="V297" s="112" t="s">
        <v>427</v>
      </c>
      <c r="W297" s="105" cm="1">
        <f t="array" ref="W297">[1]!SENTRUM_USD_PRICE_RUS_2024(AL297,2.95)</f>
        <v>37.4</v>
      </c>
      <c r="X297" s="103">
        <v>272</v>
      </c>
      <c r="Y297" s="106" t="s">
        <v>1431</v>
      </c>
      <c r="Z297" s="77" t="s">
        <v>44</v>
      </c>
      <c r="AA297" s="104" t="s">
        <v>1432</v>
      </c>
      <c r="AB297" s="104" t="s">
        <v>1433</v>
      </c>
      <c r="AC297" s="104" t="s">
        <v>1434</v>
      </c>
      <c r="AD297" s="104" t="s">
        <v>37</v>
      </c>
      <c r="AE297" s="104" t="s">
        <v>37</v>
      </c>
      <c r="AF297" s="104"/>
      <c r="AG297" s="104"/>
      <c r="AH297" t="s">
        <v>939</v>
      </c>
      <c r="AI297" t="s">
        <v>174</v>
      </c>
      <c r="AJ297" t="s">
        <v>1435</v>
      </c>
      <c r="AK297" s="121">
        <v>389.62</v>
      </c>
      <c r="AL297" s="118" cm="1">
        <f t="array" ref="AL297">[1]!SENTRUM_USD_CIF_NETTO_RUS(X297/1000,AK297*1.15,85,18)</f>
        <v>12.51</v>
      </c>
      <c r="AM297" s="121">
        <f t="shared" si="300"/>
        <v>2.9896083133493203</v>
      </c>
      <c r="AN297" s="127"/>
    </row>
    <row r="298" spans="1:40" customFormat="1">
      <c r="A298" s="45">
        <v>50</v>
      </c>
      <c r="B298" s="83"/>
      <c r="C298" s="46">
        <f t="shared" si="248"/>
        <v>9785002528172</v>
      </c>
      <c r="D298" s="47" t="s">
        <v>30</v>
      </c>
      <c r="E298" s="48" t="s">
        <v>51</v>
      </c>
      <c r="F298" s="49" t="s">
        <v>6</v>
      </c>
      <c r="G298" s="50">
        <v>128</v>
      </c>
      <c r="H298" s="47" t="s">
        <v>428</v>
      </c>
      <c r="I298" s="123" t="s">
        <v>429</v>
      </c>
      <c r="J298" s="47" t="s">
        <v>430</v>
      </c>
      <c r="K298" s="51">
        <v>2026</v>
      </c>
      <c r="L298" s="47" t="s">
        <v>68</v>
      </c>
      <c r="M298" s="47" t="s">
        <v>431</v>
      </c>
      <c r="N298" s="47" t="s">
        <v>432</v>
      </c>
      <c r="O298" s="47" t="s">
        <v>433</v>
      </c>
      <c r="P298" s="47" t="s">
        <v>434</v>
      </c>
      <c r="Q298" s="81">
        <f t="shared" ref="Q298" si="303">ROUND(W298*(100%-Discount),1)</f>
        <v>30.7</v>
      </c>
      <c r="R298" s="1"/>
      <c r="S298" s="74" t="str">
        <f t="shared" si="250"/>
        <v/>
      </c>
      <c r="T298" s="52" t="str">
        <f t="shared" si="251"/>
        <v>Image</v>
      </c>
      <c r="U298" s="103">
        <v>9785002528172</v>
      </c>
      <c r="V298" s="112" t="s">
        <v>435</v>
      </c>
      <c r="W298" s="105" cm="1">
        <f t="array" ref="W298">[1]!SENTRUM_USD_PRICE_RUS_2024(AL298,2.95)</f>
        <v>30.7</v>
      </c>
      <c r="X298" s="103">
        <v>216</v>
      </c>
      <c r="Y298" s="106" t="s">
        <v>1431</v>
      </c>
      <c r="Z298" s="77" t="s">
        <v>44</v>
      </c>
      <c r="AA298" s="104" t="s">
        <v>1432</v>
      </c>
      <c r="AB298" s="104" t="s">
        <v>1433</v>
      </c>
      <c r="AC298" s="104" t="s">
        <v>1434</v>
      </c>
      <c r="AD298" s="104" t="s">
        <v>37</v>
      </c>
      <c r="AE298" s="104" t="s">
        <v>37</v>
      </c>
      <c r="AF298" s="104"/>
      <c r="AG298" s="104"/>
      <c r="AH298" t="s">
        <v>939</v>
      </c>
      <c r="AI298" t="s">
        <v>174</v>
      </c>
      <c r="AJ298" t="s">
        <v>1435</v>
      </c>
      <c r="AK298" s="121">
        <v>326.57</v>
      </c>
      <c r="AL298" s="118" cm="1">
        <f t="array" ref="AL298">[1]!SENTRUM_USD_CIF_NETTO_RUS(X298/1000,AK298*1.15,85,18)</f>
        <v>10.24</v>
      </c>
      <c r="AM298" s="121">
        <f t="shared" si="300"/>
        <v>2.998046875</v>
      </c>
      <c r="AN298" s="127"/>
    </row>
    <row r="299" spans="1:40" customFormat="1">
      <c r="A299" s="45">
        <v>51</v>
      </c>
      <c r="B299" s="83"/>
      <c r="C299" s="46">
        <f t="shared" si="248"/>
        <v>9785000416884</v>
      </c>
      <c r="D299" s="47" t="s">
        <v>30</v>
      </c>
      <c r="E299" s="48" t="s">
        <v>51</v>
      </c>
      <c r="F299" s="49" t="s">
        <v>6</v>
      </c>
      <c r="G299" s="50">
        <v>14</v>
      </c>
      <c r="H299" s="47" t="s">
        <v>436</v>
      </c>
      <c r="I299" s="123" t="s">
        <v>437</v>
      </c>
      <c r="J299" s="47" t="s">
        <v>438</v>
      </c>
      <c r="K299" s="51">
        <v>2026</v>
      </c>
      <c r="L299" s="47" t="s">
        <v>124</v>
      </c>
      <c r="M299" s="47" t="s">
        <v>439</v>
      </c>
      <c r="N299" s="47" t="s">
        <v>440</v>
      </c>
      <c r="O299" s="47" t="s">
        <v>441</v>
      </c>
      <c r="P299" s="47" t="s">
        <v>442</v>
      </c>
      <c r="Q299" s="81">
        <f t="shared" ref="Q299" si="304">ROUND(W299*(100%-Discount),1)</f>
        <v>37.6</v>
      </c>
      <c r="R299" s="1"/>
      <c r="S299" s="74" t="str">
        <f t="shared" si="250"/>
        <v/>
      </c>
      <c r="T299" s="52" t="str">
        <f t="shared" si="251"/>
        <v>Image</v>
      </c>
      <c r="U299" s="103">
        <v>9785000416884</v>
      </c>
      <c r="V299" s="112" t="s">
        <v>443</v>
      </c>
      <c r="W299" s="105" cm="1">
        <f t="array" ref="W299">[1]!SENTRUM_USD_PRICE_RUS_2024(AL299,2.95)</f>
        <v>37.6</v>
      </c>
      <c r="X299" s="103">
        <v>131</v>
      </c>
      <c r="Y299" s="106" t="s">
        <v>1431</v>
      </c>
      <c r="Z299" s="77" t="s">
        <v>44</v>
      </c>
      <c r="AA299" s="104" t="s">
        <v>1432</v>
      </c>
      <c r="AB299" s="104" t="s">
        <v>1433</v>
      </c>
      <c r="AC299" s="104" t="s">
        <v>1434</v>
      </c>
      <c r="AD299" s="104" t="s">
        <v>37</v>
      </c>
      <c r="AE299" s="104" t="s">
        <v>37</v>
      </c>
      <c r="AF299" s="104"/>
      <c r="AG299" s="104"/>
      <c r="AH299" t="s">
        <v>939</v>
      </c>
      <c r="AI299" t="s">
        <v>174</v>
      </c>
      <c r="AJ299" t="s">
        <v>1435</v>
      </c>
      <c r="AK299" s="121">
        <v>563.20000000000005</v>
      </c>
      <c r="AL299" s="118" cm="1">
        <f t="array" ref="AL299">[1]!SENTRUM_USD_CIF_NETTO_RUS(X299/1000,AK299*1.15,85,18)</f>
        <v>12.59</v>
      </c>
      <c r="AM299" s="121">
        <f t="shared" si="300"/>
        <v>2.9864972200158859</v>
      </c>
      <c r="AN299" s="127"/>
    </row>
    <row r="300" spans="1:40" customFormat="1">
      <c r="A300" s="45">
        <v>52</v>
      </c>
      <c r="B300" s="83"/>
      <c r="C300" s="46">
        <f t="shared" si="248"/>
        <v>9785000416860</v>
      </c>
      <c r="D300" s="47" t="s">
        <v>30</v>
      </c>
      <c r="E300" s="48" t="s">
        <v>51</v>
      </c>
      <c r="F300" s="49" t="s">
        <v>6</v>
      </c>
      <c r="G300" s="50">
        <v>14</v>
      </c>
      <c r="H300" s="47" t="s">
        <v>436</v>
      </c>
      <c r="I300" s="123" t="s">
        <v>444</v>
      </c>
      <c r="J300" s="47" t="s">
        <v>445</v>
      </c>
      <c r="K300" s="51">
        <v>2026</v>
      </c>
      <c r="L300" s="47" t="s">
        <v>124</v>
      </c>
      <c r="M300" s="47" t="s">
        <v>439</v>
      </c>
      <c r="N300" s="47" t="s">
        <v>440</v>
      </c>
      <c r="O300" s="47" t="s">
        <v>446</v>
      </c>
      <c r="P300" s="47" t="s">
        <v>447</v>
      </c>
      <c r="Q300" s="81">
        <f t="shared" ref="Q300" si="305">ROUND(W300*(100%-Discount),1)</f>
        <v>37.6</v>
      </c>
      <c r="R300" s="1"/>
      <c r="S300" s="74" t="str">
        <f t="shared" si="250"/>
        <v/>
      </c>
      <c r="T300" s="52" t="str">
        <f t="shared" si="251"/>
        <v>Image</v>
      </c>
      <c r="U300" s="103">
        <v>9785000416860</v>
      </c>
      <c r="V300" s="112" t="s">
        <v>448</v>
      </c>
      <c r="W300" s="105" cm="1">
        <f t="array" ref="W300">[1]!SENTRUM_USD_PRICE_RUS_2024(AL300,2.95)</f>
        <v>37.6</v>
      </c>
      <c r="X300" s="103">
        <v>131</v>
      </c>
      <c r="Y300" s="106" t="s">
        <v>1431</v>
      </c>
      <c r="Z300" s="77" t="s">
        <v>44</v>
      </c>
      <c r="AA300" s="104" t="s">
        <v>1432</v>
      </c>
      <c r="AB300" s="104" t="s">
        <v>1433</v>
      </c>
      <c r="AC300" s="104" t="s">
        <v>1434</v>
      </c>
      <c r="AD300" s="104" t="s">
        <v>37</v>
      </c>
      <c r="AE300" s="104" t="s">
        <v>37</v>
      </c>
      <c r="AF300" s="104"/>
      <c r="AG300" s="104"/>
      <c r="AH300" t="s">
        <v>939</v>
      </c>
      <c r="AI300" t="s">
        <v>174</v>
      </c>
      <c r="AJ300" t="s">
        <v>1435</v>
      </c>
      <c r="AK300" s="121">
        <v>563.20000000000005</v>
      </c>
      <c r="AL300" s="118" cm="1">
        <f t="array" ref="AL300">[1]!SENTRUM_USD_CIF_NETTO_RUS(X300/1000,AK300*1.15,85,18)</f>
        <v>12.59</v>
      </c>
      <c r="AM300" s="121">
        <f t="shared" si="300"/>
        <v>2.9864972200158859</v>
      </c>
      <c r="AN300" s="127"/>
    </row>
    <row r="301" spans="1:40" customFormat="1">
      <c r="A301" s="45">
        <v>53</v>
      </c>
      <c r="B301" s="83"/>
      <c r="C301" s="46">
        <f t="shared" si="248"/>
        <v>9785000416877</v>
      </c>
      <c r="D301" s="47" t="s">
        <v>30</v>
      </c>
      <c r="E301" s="48" t="s">
        <v>51</v>
      </c>
      <c r="F301" s="49" t="s">
        <v>6</v>
      </c>
      <c r="G301" s="50">
        <v>14</v>
      </c>
      <c r="H301" s="47" t="s">
        <v>436</v>
      </c>
      <c r="I301" s="123" t="s">
        <v>449</v>
      </c>
      <c r="J301" s="47" t="s">
        <v>450</v>
      </c>
      <c r="K301" s="51">
        <v>2026</v>
      </c>
      <c r="L301" s="47" t="s">
        <v>124</v>
      </c>
      <c r="M301" s="47" t="s">
        <v>439</v>
      </c>
      <c r="N301" s="47" t="s">
        <v>440</v>
      </c>
      <c r="O301" s="47" t="s">
        <v>451</v>
      </c>
      <c r="P301" s="47" t="s">
        <v>452</v>
      </c>
      <c r="Q301" s="81">
        <f t="shared" ref="Q301" si="306">ROUND(W301*(100%-Discount),1)</f>
        <v>37.6</v>
      </c>
      <c r="R301" s="1"/>
      <c r="S301" s="74" t="str">
        <f t="shared" si="250"/>
        <v/>
      </c>
      <c r="T301" s="52" t="str">
        <f t="shared" si="251"/>
        <v>Image</v>
      </c>
      <c r="U301" s="103">
        <v>9785000416877</v>
      </c>
      <c r="V301" s="112" t="s">
        <v>453</v>
      </c>
      <c r="W301" s="105" cm="1">
        <f t="array" ref="W301">[1]!SENTRUM_USD_PRICE_RUS_2024(AL301,2.95)</f>
        <v>37.6</v>
      </c>
      <c r="X301" s="103">
        <v>131</v>
      </c>
      <c r="Y301" s="106" t="s">
        <v>1431</v>
      </c>
      <c r="Z301" s="77" t="s">
        <v>44</v>
      </c>
      <c r="AA301" s="104" t="s">
        <v>1432</v>
      </c>
      <c r="AB301" s="104" t="s">
        <v>1433</v>
      </c>
      <c r="AC301" s="104" t="s">
        <v>1434</v>
      </c>
      <c r="AD301" s="104" t="s">
        <v>37</v>
      </c>
      <c r="AE301" s="104" t="s">
        <v>37</v>
      </c>
      <c r="AF301" s="104"/>
      <c r="AG301" s="104"/>
      <c r="AH301" t="s">
        <v>939</v>
      </c>
      <c r="AI301" t="s">
        <v>174</v>
      </c>
      <c r="AJ301" t="s">
        <v>1435</v>
      </c>
      <c r="AK301" s="121">
        <v>563.20000000000005</v>
      </c>
      <c r="AL301" s="118" cm="1">
        <f t="array" ref="AL301">[1]!SENTRUM_USD_CIF_NETTO_RUS(X301/1000,AK301*1.15,85,18)</f>
        <v>12.59</v>
      </c>
      <c r="AM301" s="121">
        <f t="shared" si="300"/>
        <v>2.9864972200158859</v>
      </c>
      <c r="AN301" s="127"/>
    </row>
    <row r="302" spans="1:40" customFormat="1">
      <c r="A302" s="45">
        <v>54</v>
      </c>
      <c r="B302" s="83"/>
      <c r="C302" s="46">
        <f t="shared" si="248"/>
        <v>9785353121497</v>
      </c>
      <c r="D302" s="47" t="s">
        <v>30</v>
      </c>
      <c r="E302" s="48" t="s">
        <v>51</v>
      </c>
      <c r="F302" s="49" t="s">
        <v>28</v>
      </c>
      <c r="G302" s="50">
        <v>248</v>
      </c>
      <c r="H302" s="47"/>
      <c r="I302" s="123" t="s">
        <v>454</v>
      </c>
      <c r="J302" s="47" t="s">
        <v>455</v>
      </c>
      <c r="K302" s="51">
        <v>2026</v>
      </c>
      <c r="L302" s="47" t="s">
        <v>169</v>
      </c>
      <c r="M302" s="47"/>
      <c r="N302" s="47"/>
      <c r="O302" s="47" t="s">
        <v>456</v>
      </c>
      <c r="P302" s="47" t="s">
        <v>457</v>
      </c>
      <c r="Q302" s="81">
        <f t="shared" ref="Q302" si="307">ROUND(W302*(100%-Discount),1)</f>
        <v>60.4</v>
      </c>
      <c r="R302" s="1"/>
      <c r="S302" s="74" t="str">
        <f t="shared" si="250"/>
        <v/>
      </c>
      <c r="T302" s="52" t="str">
        <f t="shared" si="251"/>
        <v>Image</v>
      </c>
      <c r="U302" s="103">
        <v>9785353121497</v>
      </c>
      <c r="V302" s="112" t="s">
        <v>458</v>
      </c>
      <c r="W302" s="125" cm="1">
        <f t="array" ref="W302">[1]!SENTRUM_USD_PRICE_RUS_2024(AL302,2.5)</f>
        <v>60.4</v>
      </c>
      <c r="X302" s="103">
        <v>695</v>
      </c>
      <c r="Y302" s="106" t="s">
        <v>1431</v>
      </c>
      <c r="Z302" s="77" t="s">
        <v>44</v>
      </c>
      <c r="AA302" s="104" t="s">
        <v>1432</v>
      </c>
      <c r="AB302" s="104" t="s">
        <v>1433</v>
      </c>
      <c r="AC302" s="104" t="s">
        <v>1434</v>
      </c>
      <c r="AD302" s="104" t="s">
        <v>37</v>
      </c>
      <c r="AE302" s="104" t="s">
        <v>37</v>
      </c>
      <c r="AF302" s="104"/>
      <c r="AG302" s="104"/>
      <c r="AH302" t="s">
        <v>939</v>
      </c>
      <c r="AI302" t="s">
        <v>174</v>
      </c>
      <c r="AJ302" t="s">
        <v>1435</v>
      </c>
      <c r="AK302" s="121">
        <v>537.91999999999996</v>
      </c>
      <c r="AL302" s="118" cm="1">
        <f t="array" ref="AL302">[1]!SENTRUM_USD_CIF_NETTO_RUS(X302/1000,AK302*1.15,85,18)</f>
        <v>23.98</v>
      </c>
      <c r="AM302" s="130">
        <f t="shared" si="300"/>
        <v>2.518765638031693</v>
      </c>
      <c r="AN302" s="127"/>
    </row>
    <row r="303" spans="1:40" customFormat="1">
      <c r="A303" s="45">
        <v>55</v>
      </c>
      <c r="B303" s="83"/>
      <c r="C303" s="46">
        <f t="shared" si="248"/>
        <v>9785506116264</v>
      </c>
      <c r="D303" s="47" t="s">
        <v>30</v>
      </c>
      <c r="E303" s="48" t="s">
        <v>51</v>
      </c>
      <c r="F303" s="49" t="s">
        <v>6</v>
      </c>
      <c r="G303" s="50">
        <v>96</v>
      </c>
      <c r="H303" s="47"/>
      <c r="I303" s="123" t="s">
        <v>459</v>
      </c>
      <c r="J303" s="47" t="s">
        <v>460</v>
      </c>
      <c r="K303" s="51">
        <v>2026</v>
      </c>
      <c r="L303" s="47" t="s">
        <v>461</v>
      </c>
      <c r="M303" s="47"/>
      <c r="N303" s="47"/>
      <c r="O303" s="47" t="s">
        <v>462</v>
      </c>
      <c r="P303" s="47" t="s">
        <v>463</v>
      </c>
      <c r="Q303" s="81">
        <f t="shared" ref="Q303" si="308">ROUND(W303*(100%-Discount),1)</f>
        <v>34.1</v>
      </c>
      <c r="R303" s="1"/>
      <c r="S303" s="74" t="str">
        <f t="shared" si="250"/>
        <v/>
      </c>
      <c r="T303" s="52" t="str">
        <f t="shared" si="251"/>
        <v>Image</v>
      </c>
      <c r="U303" s="103">
        <v>9785506116264</v>
      </c>
      <c r="V303" s="112" t="s">
        <v>464</v>
      </c>
      <c r="W303" s="105" cm="1">
        <f t="array" ref="W303">[1]!SENTRUM_USD_PRICE_RUS_2024(AL303,2.95)</f>
        <v>34.1</v>
      </c>
      <c r="X303" s="103">
        <v>358</v>
      </c>
      <c r="Y303" s="106" t="s">
        <v>1431</v>
      </c>
      <c r="Z303" s="77" t="s">
        <v>44</v>
      </c>
      <c r="AA303" s="104" t="s">
        <v>1432</v>
      </c>
      <c r="AB303" s="104" t="s">
        <v>1433</v>
      </c>
      <c r="AC303" s="104" t="s">
        <v>1434</v>
      </c>
      <c r="AD303" s="104" t="s">
        <v>37</v>
      </c>
      <c r="AE303" s="104" t="s">
        <v>37</v>
      </c>
      <c r="AF303" s="104"/>
      <c r="AG303" s="104"/>
      <c r="AH303" t="s">
        <v>939</v>
      </c>
      <c r="AI303" t="s">
        <v>174</v>
      </c>
      <c r="AJ303" t="s">
        <v>1435</v>
      </c>
      <c r="AK303" s="121">
        <v>221.65</v>
      </c>
      <c r="AL303" s="118" cm="1">
        <f t="array" ref="AL303">[1]!SENTRUM_USD_CIF_NETTO_RUS(X303/1000,AK303*1.15,85,18)</f>
        <v>11.38</v>
      </c>
      <c r="AM303" s="121">
        <f t="shared" si="300"/>
        <v>2.9964850615114234</v>
      </c>
      <c r="AN303" s="127"/>
    </row>
    <row r="304" spans="1:40" customFormat="1">
      <c r="A304" s="45">
        <v>56</v>
      </c>
      <c r="B304" s="83"/>
      <c r="C304" s="46">
        <f t="shared" si="248"/>
        <v>9785506115694</v>
      </c>
      <c r="D304" s="47" t="s">
        <v>30</v>
      </c>
      <c r="E304" s="48" t="s">
        <v>51</v>
      </c>
      <c r="F304" s="49" t="s">
        <v>6</v>
      </c>
      <c r="G304" s="50">
        <v>48</v>
      </c>
      <c r="H304" s="47"/>
      <c r="I304" s="123" t="s">
        <v>465</v>
      </c>
      <c r="J304" s="47" t="s">
        <v>466</v>
      </c>
      <c r="K304" s="51">
        <v>2026</v>
      </c>
      <c r="L304" s="47" t="s">
        <v>461</v>
      </c>
      <c r="M304" s="47"/>
      <c r="N304" s="47"/>
      <c r="O304" s="47" t="s">
        <v>467</v>
      </c>
      <c r="P304" s="47" t="s">
        <v>468</v>
      </c>
      <c r="Q304" s="81">
        <f t="shared" ref="Q304" si="309">ROUND(W304*(100%-Discount),1)</f>
        <v>33.5</v>
      </c>
      <c r="R304" s="1"/>
      <c r="S304" s="74" t="str">
        <f t="shared" si="250"/>
        <v/>
      </c>
      <c r="T304" s="52" t="str">
        <f t="shared" si="251"/>
        <v>Image</v>
      </c>
      <c r="U304" s="103">
        <v>9785506115694</v>
      </c>
      <c r="V304" s="112" t="s">
        <v>469</v>
      </c>
      <c r="W304" s="105" cm="1">
        <f t="array" ref="W304">[1]!SENTRUM_USD_PRICE_RUS_2024(AL304,2.95)</f>
        <v>33.5</v>
      </c>
      <c r="X304" s="103">
        <v>350</v>
      </c>
      <c r="Y304" s="106" t="s">
        <v>1431</v>
      </c>
      <c r="Z304" s="77" t="s">
        <v>44</v>
      </c>
      <c r="AA304" s="104" t="s">
        <v>1432</v>
      </c>
      <c r="AB304" s="104" t="s">
        <v>1433</v>
      </c>
      <c r="AC304" s="104" t="s">
        <v>1434</v>
      </c>
      <c r="AD304" s="104" t="s">
        <v>37</v>
      </c>
      <c r="AE304" s="104" t="s">
        <v>37</v>
      </c>
      <c r="AF304" s="104"/>
      <c r="AG304" s="104"/>
      <c r="AH304" t="s">
        <v>939</v>
      </c>
      <c r="AI304" t="s">
        <v>174</v>
      </c>
      <c r="AJ304" t="s">
        <v>1435</v>
      </c>
      <c r="AK304" s="121">
        <v>218.79</v>
      </c>
      <c r="AL304" s="118" cm="1">
        <f t="array" ref="AL304">[1]!SENTRUM_USD_CIF_NETTO_RUS(X304/1000,AK304*1.15,85,18)</f>
        <v>11.17</v>
      </c>
      <c r="AM304" s="121">
        <f t="shared" si="300"/>
        <v>2.999104744852283</v>
      </c>
      <c r="AN304" s="127"/>
    </row>
    <row r="305" spans="1:40" customFormat="1">
      <c r="A305" s="45">
        <v>57</v>
      </c>
      <c r="B305" s="83"/>
      <c r="C305" s="46">
        <f t="shared" si="248"/>
        <v>9785042109263</v>
      </c>
      <c r="D305" s="47" t="s">
        <v>30</v>
      </c>
      <c r="E305" s="48" t="s">
        <v>51</v>
      </c>
      <c r="F305" s="49" t="s">
        <v>6</v>
      </c>
      <c r="G305" s="50">
        <v>144</v>
      </c>
      <c r="H305" s="47"/>
      <c r="I305" s="123" t="s">
        <v>470</v>
      </c>
      <c r="J305" s="47" t="s">
        <v>471</v>
      </c>
      <c r="K305" s="51">
        <v>2026</v>
      </c>
      <c r="L305" s="47" t="s">
        <v>239</v>
      </c>
      <c r="M305" s="47" t="s">
        <v>472</v>
      </c>
      <c r="N305" s="47"/>
      <c r="O305" s="47" t="s">
        <v>473</v>
      </c>
      <c r="P305" s="47" t="s">
        <v>474</v>
      </c>
      <c r="Q305" s="81">
        <f t="shared" ref="Q305" si="310">ROUND(W305*(100%-Discount),1)</f>
        <v>63.9</v>
      </c>
      <c r="R305" s="1"/>
      <c r="S305" s="74" t="str">
        <f t="shared" si="250"/>
        <v/>
      </c>
      <c r="T305" s="52" t="str">
        <f t="shared" si="251"/>
        <v>Image</v>
      </c>
      <c r="U305" s="103">
        <v>9785042109263</v>
      </c>
      <c r="V305" s="112" t="s">
        <v>475</v>
      </c>
      <c r="W305" s="105" cm="1">
        <f t="array" ref="W305">[1]!SENTRUM_USD_PRICE_RUS_2024(AL305,2.95)</f>
        <v>63.9</v>
      </c>
      <c r="X305" s="103">
        <v>622</v>
      </c>
      <c r="Y305" s="106" t="s">
        <v>1431</v>
      </c>
      <c r="Z305" s="77" t="s">
        <v>44</v>
      </c>
      <c r="AA305" s="104" t="s">
        <v>1432</v>
      </c>
      <c r="AB305" s="104" t="s">
        <v>1433</v>
      </c>
      <c r="AC305" s="104" t="s">
        <v>1434</v>
      </c>
      <c r="AD305" s="104" t="s">
        <v>37</v>
      </c>
      <c r="AE305" s="104" t="s">
        <v>37</v>
      </c>
      <c r="AF305" s="104"/>
      <c r="AG305" s="104"/>
      <c r="AH305" t="s">
        <v>939</v>
      </c>
      <c r="AI305" t="s">
        <v>174</v>
      </c>
      <c r="AJ305" t="s">
        <v>1435</v>
      </c>
      <c r="AK305" s="121">
        <v>483.6</v>
      </c>
      <c r="AL305" s="118" cm="1">
        <f t="array" ref="AL305">[1]!SENTRUM_USD_CIF_NETTO_RUS(X305/1000,AK305*1.15,85,18)</f>
        <v>21.5</v>
      </c>
      <c r="AM305" s="121">
        <f t="shared" si="300"/>
        <v>2.9720930232558138</v>
      </c>
      <c r="AN305" s="127"/>
    </row>
    <row r="306" spans="1:40" customFormat="1">
      <c r="A306" s="45">
        <v>58</v>
      </c>
      <c r="B306" s="83"/>
      <c r="C306" s="46">
        <f t="shared" si="248"/>
        <v>9785042078378</v>
      </c>
      <c r="D306" s="47" t="s">
        <v>30</v>
      </c>
      <c r="E306" s="48" t="s">
        <v>51</v>
      </c>
      <c r="F306" s="49" t="s">
        <v>6</v>
      </c>
      <c r="G306" s="50">
        <v>216</v>
      </c>
      <c r="H306" s="47"/>
      <c r="I306" s="123" t="s">
        <v>476</v>
      </c>
      <c r="J306" s="47" t="s">
        <v>477</v>
      </c>
      <c r="K306" s="51">
        <v>2026</v>
      </c>
      <c r="L306" s="47" t="s">
        <v>239</v>
      </c>
      <c r="M306" s="47" t="s">
        <v>478</v>
      </c>
      <c r="N306" s="47"/>
      <c r="O306" s="47" t="s">
        <v>479</v>
      </c>
      <c r="P306" s="47" t="s">
        <v>480</v>
      </c>
      <c r="Q306" s="81">
        <f t="shared" ref="Q306" si="311">ROUND(W306*(100%-Discount),1)</f>
        <v>69.099999999999994</v>
      </c>
      <c r="R306" s="1"/>
      <c r="S306" s="74" t="str">
        <f t="shared" si="250"/>
        <v/>
      </c>
      <c r="T306" s="52" t="str">
        <f t="shared" si="251"/>
        <v>Image</v>
      </c>
      <c r="U306" s="103">
        <v>9785042078378</v>
      </c>
      <c r="V306" s="112" t="s">
        <v>481</v>
      </c>
      <c r="W306" s="128" cm="1">
        <f t="array" ref="W306">[1]!SENTRUM_USD_PRICE_RUS_2024(AL306,2.5)</f>
        <v>69.099999999999994</v>
      </c>
      <c r="X306" s="103">
        <v>710</v>
      </c>
      <c r="Y306" s="106" t="s">
        <v>1431</v>
      </c>
      <c r="Z306" s="77" t="s">
        <v>44</v>
      </c>
      <c r="AA306" s="104" t="s">
        <v>1432</v>
      </c>
      <c r="AB306" s="104" t="s">
        <v>1433</v>
      </c>
      <c r="AC306" s="104" t="s">
        <v>1434</v>
      </c>
      <c r="AD306" s="104" t="s">
        <v>37</v>
      </c>
      <c r="AE306" s="104" t="s">
        <v>37</v>
      </c>
      <c r="AF306" s="104"/>
      <c r="AG306" s="104"/>
      <c r="AH306" t="s">
        <v>939</v>
      </c>
      <c r="AI306" t="s">
        <v>174</v>
      </c>
      <c r="AJ306" t="s">
        <v>1435</v>
      </c>
      <c r="AK306" s="121">
        <v>717.6</v>
      </c>
      <c r="AL306" s="118" cm="1">
        <f t="array" ref="AL306">[1]!SENTRUM_USD_CIF_NETTO_RUS(X306/1000,AK306*1.15,85,18)</f>
        <v>27.43</v>
      </c>
      <c r="AM306" s="129">
        <f t="shared" si="300"/>
        <v>2.5191396281443672</v>
      </c>
      <c r="AN306" s="127">
        <v>2.5187229010642489</v>
      </c>
    </row>
    <row r="307" spans="1:40" customFormat="1">
      <c r="A307" s="45">
        <v>59</v>
      </c>
      <c r="B307" s="83"/>
      <c r="C307" s="46">
        <f t="shared" si="248"/>
        <v>9785506112549</v>
      </c>
      <c r="D307" s="47" t="s">
        <v>30</v>
      </c>
      <c r="E307" s="48" t="s">
        <v>51</v>
      </c>
      <c r="F307" s="49" t="s">
        <v>6</v>
      </c>
      <c r="G307" s="50">
        <v>8</v>
      </c>
      <c r="H307" s="47"/>
      <c r="I307" s="123" t="s">
        <v>482</v>
      </c>
      <c r="J307" s="47" t="s">
        <v>483</v>
      </c>
      <c r="K307" s="51">
        <v>2026</v>
      </c>
      <c r="L307" s="47" t="s">
        <v>461</v>
      </c>
      <c r="M307" s="47"/>
      <c r="N307" s="47"/>
      <c r="O307" s="47" t="s">
        <v>484</v>
      </c>
      <c r="P307" s="47" t="s">
        <v>485</v>
      </c>
      <c r="Q307" s="81">
        <f t="shared" ref="Q307" si="312">ROUND(W307*(100%-Discount),1)</f>
        <v>27.1</v>
      </c>
      <c r="R307" s="1"/>
      <c r="S307" s="74" t="str">
        <f t="shared" si="250"/>
        <v/>
      </c>
      <c r="T307" s="52" t="str">
        <f t="shared" si="251"/>
        <v>Image</v>
      </c>
      <c r="U307" s="103">
        <v>9785506112549</v>
      </c>
      <c r="V307" s="112" t="s">
        <v>486</v>
      </c>
      <c r="W307" s="105" cm="1">
        <f t="array" ref="W307">[1]!SENTRUM_USD_PRICE_RUS_2024(AL307,2.95)</f>
        <v>27.1</v>
      </c>
      <c r="X307" s="103">
        <v>225</v>
      </c>
      <c r="Y307" s="106" t="s">
        <v>1431</v>
      </c>
      <c r="Z307" s="77" t="s">
        <v>44</v>
      </c>
      <c r="AA307" s="104" t="s">
        <v>1432</v>
      </c>
      <c r="AB307" s="104" t="s">
        <v>1433</v>
      </c>
      <c r="AC307" s="104" t="s">
        <v>1434</v>
      </c>
      <c r="AD307" s="104" t="s">
        <v>37</v>
      </c>
      <c r="AE307" s="104" t="s">
        <v>37</v>
      </c>
      <c r="AF307" s="104"/>
      <c r="AG307" s="104"/>
      <c r="AH307" t="s">
        <v>939</v>
      </c>
      <c r="AI307" t="s">
        <v>174</v>
      </c>
      <c r="AJ307" t="s">
        <v>1435</v>
      </c>
      <c r="AK307" s="121">
        <v>246.68</v>
      </c>
      <c r="AL307" s="118" cm="1">
        <f t="array" ref="AL307">[1]!SENTRUM_USD_CIF_NETTO_RUS(X307/1000,AK307*1.15,85,18)</f>
        <v>9.0299999999999994</v>
      </c>
      <c r="AM307" s="121">
        <f t="shared" si="300"/>
        <v>3.0011074197120711</v>
      </c>
      <c r="AN307" s="127"/>
    </row>
    <row r="308" spans="1:40" customFormat="1">
      <c r="A308" s="45">
        <v>60</v>
      </c>
      <c r="B308" s="83"/>
      <c r="C308" s="46">
        <f t="shared" si="248"/>
        <v>9785353119777</v>
      </c>
      <c r="D308" s="47" t="s">
        <v>30</v>
      </c>
      <c r="E308" s="48" t="s">
        <v>51</v>
      </c>
      <c r="F308" s="49" t="s">
        <v>28</v>
      </c>
      <c r="G308" s="50">
        <v>136</v>
      </c>
      <c r="H308" s="47"/>
      <c r="I308" s="123" t="s">
        <v>487</v>
      </c>
      <c r="J308" s="47" t="s">
        <v>488</v>
      </c>
      <c r="K308" s="51">
        <v>2026</v>
      </c>
      <c r="L308" s="47" t="s">
        <v>169</v>
      </c>
      <c r="M308" s="47"/>
      <c r="N308" s="47"/>
      <c r="O308" s="47" t="s">
        <v>489</v>
      </c>
      <c r="P308" s="47" t="s">
        <v>490</v>
      </c>
      <c r="Q308" s="81">
        <f t="shared" ref="Q308" si="313">ROUND(W308*(100%-Discount),1)</f>
        <v>46.2</v>
      </c>
      <c r="R308" s="1"/>
      <c r="S308" s="74" t="str">
        <f t="shared" si="250"/>
        <v/>
      </c>
      <c r="T308" s="52" t="str">
        <f t="shared" si="251"/>
        <v>Image</v>
      </c>
      <c r="U308" s="103">
        <v>9785353119777</v>
      </c>
      <c r="V308" s="112" t="s">
        <v>491</v>
      </c>
      <c r="W308" s="105" cm="1">
        <f t="array" ref="W308">[1]!SENTRUM_USD_PRICE_RUS_2024(AL308,2.95)</f>
        <v>46.2</v>
      </c>
      <c r="X308" s="103">
        <v>470</v>
      </c>
      <c r="Y308" s="106" t="s">
        <v>1431</v>
      </c>
      <c r="Z308" s="77" t="s">
        <v>44</v>
      </c>
      <c r="AA308" s="104" t="s">
        <v>1432</v>
      </c>
      <c r="AB308" s="104" t="s">
        <v>1433</v>
      </c>
      <c r="AC308" s="104" t="s">
        <v>1434</v>
      </c>
      <c r="AD308" s="104" t="s">
        <v>37</v>
      </c>
      <c r="AE308" s="104" t="s">
        <v>37</v>
      </c>
      <c r="AF308" s="104"/>
      <c r="AG308" s="104"/>
      <c r="AH308" t="s">
        <v>939</v>
      </c>
      <c r="AI308" t="s">
        <v>174</v>
      </c>
      <c r="AJ308" t="s">
        <v>1435</v>
      </c>
      <c r="AK308" s="121">
        <v>322.52999999999997</v>
      </c>
      <c r="AL308" s="118" cm="1">
        <f t="array" ref="AL308">[1]!SENTRUM_USD_CIF_NETTO_RUS(X308/1000,AK308*1.15,85,18)</f>
        <v>15.5</v>
      </c>
      <c r="AM308" s="121">
        <f t="shared" si="300"/>
        <v>2.9806451612903229</v>
      </c>
      <c r="AN308" s="127"/>
    </row>
    <row r="309" spans="1:40" customFormat="1">
      <c r="A309" s="45">
        <v>61</v>
      </c>
      <c r="B309" s="83"/>
      <c r="C309" s="46">
        <f t="shared" si="248"/>
        <v>9785506115410</v>
      </c>
      <c r="D309" s="47" t="s">
        <v>30</v>
      </c>
      <c r="E309" s="48" t="s">
        <v>51</v>
      </c>
      <c r="F309" s="49" t="s">
        <v>6</v>
      </c>
      <c r="G309" s="50">
        <v>48</v>
      </c>
      <c r="H309" s="47"/>
      <c r="I309" s="123" t="s">
        <v>492</v>
      </c>
      <c r="J309" s="47" t="s">
        <v>493</v>
      </c>
      <c r="K309" s="51">
        <v>2026</v>
      </c>
      <c r="L309" s="47" t="s">
        <v>461</v>
      </c>
      <c r="M309" s="47"/>
      <c r="N309" s="47"/>
      <c r="O309" s="47" t="s">
        <v>494</v>
      </c>
      <c r="P309" s="47" t="s">
        <v>495</v>
      </c>
      <c r="Q309" s="81">
        <f t="shared" ref="Q309" si="314">ROUND(W309*(100%-Discount),1)</f>
        <v>20.399999999999999</v>
      </c>
      <c r="R309" s="1"/>
      <c r="S309" s="74" t="str">
        <f t="shared" si="250"/>
        <v/>
      </c>
      <c r="T309" s="52" t="str">
        <f t="shared" si="251"/>
        <v>Image</v>
      </c>
      <c r="U309" s="103">
        <v>9785506115410</v>
      </c>
      <c r="V309" s="112" t="s">
        <v>496</v>
      </c>
      <c r="W309" s="105" cm="1">
        <f t="array" ref="W309">[1]!SENTRUM_USD_PRICE_RUS_2024(AL309,2.95)</f>
        <v>20.399999999999999</v>
      </c>
      <c r="X309" s="103">
        <v>186</v>
      </c>
      <c r="Y309" s="106" t="s">
        <v>1431</v>
      </c>
      <c r="Z309" s="77" t="s">
        <v>44</v>
      </c>
      <c r="AA309" s="104" t="s">
        <v>1432</v>
      </c>
      <c r="AB309" s="104" t="s">
        <v>1433</v>
      </c>
      <c r="AC309" s="104" t="s">
        <v>1434</v>
      </c>
      <c r="AD309" s="104" t="s">
        <v>37</v>
      </c>
      <c r="AE309" s="104" t="s">
        <v>37</v>
      </c>
      <c r="AF309" s="104"/>
      <c r="AG309" s="104"/>
      <c r="AH309" t="s">
        <v>939</v>
      </c>
      <c r="AI309" t="s">
        <v>174</v>
      </c>
      <c r="AJ309" t="s">
        <v>1435</v>
      </c>
      <c r="AK309" s="121">
        <v>163.02000000000001</v>
      </c>
      <c r="AL309" s="118" cm="1">
        <f t="array" ref="AL309">[1]!SENTRUM_USD_CIF_NETTO_RUS(X309/1000,AK309*1.15,85,18)</f>
        <v>6.75</v>
      </c>
      <c r="AM309" s="121">
        <f t="shared" si="300"/>
        <v>3.0222222222222221</v>
      </c>
      <c r="AN309" s="127"/>
    </row>
    <row r="310" spans="1:40" customFormat="1">
      <c r="A310" s="45">
        <v>62</v>
      </c>
      <c r="B310" s="83"/>
      <c r="C310" s="46">
        <f t="shared" si="248"/>
        <v>9785907793712</v>
      </c>
      <c r="D310" s="47" t="s">
        <v>30</v>
      </c>
      <c r="E310" s="48" t="s">
        <v>497</v>
      </c>
      <c r="F310" s="49" t="s">
        <v>6</v>
      </c>
      <c r="G310" s="50">
        <v>64</v>
      </c>
      <c r="H310" s="47" t="s">
        <v>498</v>
      </c>
      <c r="I310" s="123" t="s">
        <v>499</v>
      </c>
      <c r="J310" s="47" t="s">
        <v>500</v>
      </c>
      <c r="K310" s="51">
        <v>2026</v>
      </c>
      <c r="L310" s="47" t="s">
        <v>186</v>
      </c>
      <c r="M310" s="47"/>
      <c r="N310" s="47" t="s">
        <v>501</v>
      </c>
      <c r="O310" s="47" t="s">
        <v>502</v>
      </c>
      <c r="P310" s="47" t="s">
        <v>503</v>
      </c>
      <c r="Q310" s="81">
        <f t="shared" ref="Q310" si="315">ROUND(W310*(100%-Discount),1)</f>
        <v>69.8</v>
      </c>
      <c r="R310" s="1"/>
      <c r="S310" s="74" t="str">
        <f t="shared" si="250"/>
        <v/>
      </c>
      <c r="T310" s="52" t="str">
        <f t="shared" si="251"/>
        <v>Image</v>
      </c>
      <c r="U310" s="103">
        <v>9785907793712</v>
      </c>
      <c r="V310" s="112" t="s">
        <v>504</v>
      </c>
      <c r="W310" s="128" cm="1">
        <f t="array" ref="W310">[1]!SENTRUM_USD_PRICE_RUS_2024(AL310,2.5)</f>
        <v>69.8</v>
      </c>
      <c r="X310" s="103">
        <v>553</v>
      </c>
      <c r="Y310" s="106" t="s">
        <v>1431</v>
      </c>
      <c r="Z310" s="77" t="s">
        <v>44</v>
      </c>
      <c r="AA310" s="104" t="s">
        <v>1432</v>
      </c>
      <c r="AB310" s="104" t="s">
        <v>1433</v>
      </c>
      <c r="AC310" s="104" t="s">
        <v>1434</v>
      </c>
      <c r="AD310" s="104" t="s">
        <v>37</v>
      </c>
      <c r="AE310" s="104" t="s">
        <v>37</v>
      </c>
      <c r="AF310" s="104"/>
      <c r="AG310" s="104"/>
      <c r="AH310" t="s">
        <v>939</v>
      </c>
      <c r="AI310" t="s">
        <v>174</v>
      </c>
      <c r="AJ310" t="s">
        <v>1435</v>
      </c>
      <c r="AK310" s="121">
        <v>923.4</v>
      </c>
      <c r="AL310" s="118" cm="1">
        <f t="array" ref="AL310">[1]!SENTRUM_USD_CIF_NETTO_RUS(X310/1000,AK310*1.15,85,18)</f>
        <v>27.74</v>
      </c>
      <c r="AM310" s="129">
        <f t="shared" si="300"/>
        <v>2.5162220620043261</v>
      </c>
      <c r="AN310" s="127">
        <v>2.5176470588235293</v>
      </c>
    </row>
    <row r="311" spans="1:40" customFormat="1">
      <c r="A311" s="45">
        <v>63</v>
      </c>
      <c r="B311" s="83"/>
      <c r="C311" s="46">
        <f t="shared" si="248"/>
        <v>9785908139007</v>
      </c>
      <c r="D311" s="47" t="s">
        <v>104</v>
      </c>
      <c r="E311" s="48" t="s">
        <v>497</v>
      </c>
      <c r="F311" s="49" t="s">
        <v>6</v>
      </c>
      <c r="G311" s="50">
        <v>128</v>
      </c>
      <c r="H311" s="47" t="s">
        <v>505</v>
      </c>
      <c r="I311" s="123" t="s">
        <v>506</v>
      </c>
      <c r="J311" s="47" t="s">
        <v>507</v>
      </c>
      <c r="K311" s="51">
        <v>2026</v>
      </c>
      <c r="L311" s="47" t="s">
        <v>508</v>
      </c>
      <c r="M311" s="47"/>
      <c r="N311" s="47" t="s">
        <v>509</v>
      </c>
      <c r="O311" s="47" t="s">
        <v>510</v>
      </c>
      <c r="P311" s="47" t="s">
        <v>511</v>
      </c>
      <c r="Q311" s="81">
        <f t="shared" ref="Q311" si="316">ROUND(W311*(100%-Discount),1)</f>
        <v>43</v>
      </c>
      <c r="R311" s="1"/>
      <c r="S311" s="74" t="str">
        <f t="shared" si="250"/>
        <v/>
      </c>
      <c r="T311" s="52" t="str">
        <f t="shared" si="251"/>
        <v>Image</v>
      </c>
      <c r="U311" s="103">
        <v>9785908139007</v>
      </c>
      <c r="V311" s="112" t="s">
        <v>512</v>
      </c>
      <c r="W311" s="105" cm="1">
        <f t="array" ref="W311">[1]!SENTRUM_USD_PRICE_RUS_2024(AL311,2.95)</f>
        <v>43</v>
      </c>
      <c r="X311" s="103">
        <v>281</v>
      </c>
      <c r="Y311" s="106" t="s">
        <v>1431</v>
      </c>
      <c r="Z311" s="77" t="s">
        <v>44</v>
      </c>
      <c r="AA311" s="104" t="s">
        <v>1432</v>
      </c>
      <c r="AB311" s="104" t="s">
        <v>1433</v>
      </c>
      <c r="AC311" s="104" t="s">
        <v>1434</v>
      </c>
      <c r="AD311" s="104" t="s">
        <v>37</v>
      </c>
      <c r="AE311" s="104" t="s">
        <v>37</v>
      </c>
      <c r="AF311" s="104"/>
      <c r="AG311" s="104"/>
      <c r="AH311" t="s">
        <v>939</v>
      </c>
      <c r="AI311" t="s">
        <v>174</v>
      </c>
      <c r="AJ311" t="s">
        <v>1435</v>
      </c>
      <c r="AK311" s="121">
        <v>488.19</v>
      </c>
      <c r="AL311" s="118" cm="1">
        <f t="array" ref="AL311">[1]!SENTRUM_USD_CIF_NETTO_RUS(X311/1000,AK311*1.15,85,18)</f>
        <v>14.42</v>
      </c>
      <c r="AM311" s="121">
        <f t="shared" si="300"/>
        <v>2.9819694868238558</v>
      </c>
      <c r="AN311" s="127"/>
    </row>
    <row r="312" spans="1:40" customFormat="1">
      <c r="A312" s="45">
        <v>64</v>
      </c>
      <c r="B312" s="83"/>
      <c r="C312" s="46">
        <f t="shared" si="248"/>
        <v>9785908139014</v>
      </c>
      <c r="D312" s="47" t="s">
        <v>104</v>
      </c>
      <c r="E312" s="48" t="s">
        <v>497</v>
      </c>
      <c r="F312" s="49" t="s">
        <v>6</v>
      </c>
      <c r="G312" s="50">
        <v>128</v>
      </c>
      <c r="H312" s="47" t="s">
        <v>505</v>
      </c>
      <c r="I312" s="123" t="s">
        <v>513</v>
      </c>
      <c r="J312" s="47" t="s">
        <v>514</v>
      </c>
      <c r="K312" s="51">
        <v>2026</v>
      </c>
      <c r="L312" s="47" t="s">
        <v>508</v>
      </c>
      <c r="M312" s="47"/>
      <c r="N312" s="47" t="s">
        <v>509</v>
      </c>
      <c r="O312" s="47" t="s">
        <v>515</v>
      </c>
      <c r="P312" s="47" t="s">
        <v>516</v>
      </c>
      <c r="Q312" s="81">
        <f t="shared" ref="Q312" si="317">ROUND(W312*(100%-Discount),1)</f>
        <v>43.1</v>
      </c>
      <c r="R312" s="1"/>
      <c r="S312" s="74" t="str">
        <f t="shared" si="250"/>
        <v/>
      </c>
      <c r="T312" s="52" t="str">
        <f t="shared" si="251"/>
        <v>Image</v>
      </c>
      <c r="U312" s="103">
        <v>9785908139014</v>
      </c>
      <c r="V312" s="112" t="s">
        <v>517</v>
      </c>
      <c r="W312" s="105" cm="1">
        <f t="array" ref="W312">[1]!SENTRUM_USD_PRICE_RUS_2024(AL312,2.95)</f>
        <v>43.1</v>
      </c>
      <c r="X312" s="103">
        <v>282</v>
      </c>
      <c r="Y312" s="106" t="s">
        <v>1431</v>
      </c>
      <c r="Z312" s="77" t="s">
        <v>44</v>
      </c>
      <c r="AA312" s="104" t="s">
        <v>1432</v>
      </c>
      <c r="AB312" s="104" t="s">
        <v>1433</v>
      </c>
      <c r="AC312" s="104" t="s">
        <v>1434</v>
      </c>
      <c r="AD312" s="104" t="s">
        <v>37</v>
      </c>
      <c r="AE312" s="104" t="s">
        <v>37</v>
      </c>
      <c r="AF312" s="104"/>
      <c r="AG312" s="104"/>
      <c r="AH312" t="s">
        <v>939</v>
      </c>
      <c r="AI312" t="s">
        <v>174</v>
      </c>
      <c r="AJ312" t="s">
        <v>1435</v>
      </c>
      <c r="AK312" s="121">
        <v>488.19</v>
      </c>
      <c r="AL312" s="118" cm="1">
        <f t="array" ref="AL312">[1]!SENTRUM_USD_CIF_NETTO_RUS(X312/1000,AK312*1.15,85,18)</f>
        <v>14.45</v>
      </c>
      <c r="AM312" s="121">
        <f t="shared" si="300"/>
        <v>2.9826989619377167</v>
      </c>
      <c r="AN312" s="127"/>
    </row>
    <row r="313" spans="1:40" customFormat="1">
      <c r="A313" s="45">
        <v>65</v>
      </c>
      <c r="B313" s="83"/>
      <c r="C313" s="46">
        <f t="shared" ref="C313:C370" si="318">HYPERLINK("https://sentrumbookstore.com/catalog/books/"&amp;U313&amp;"/",U313)</f>
        <v>9785908139038</v>
      </c>
      <c r="D313" s="47" t="s">
        <v>104</v>
      </c>
      <c r="E313" s="48" t="s">
        <v>497</v>
      </c>
      <c r="F313" s="49" t="s">
        <v>6</v>
      </c>
      <c r="G313" s="50">
        <v>128</v>
      </c>
      <c r="H313" s="47" t="s">
        <v>505</v>
      </c>
      <c r="I313" s="123" t="s">
        <v>518</v>
      </c>
      <c r="J313" s="47" t="s">
        <v>519</v>
      </c>
      <c r="K313" s="51">
        <v>2026</v>
      </c>
      <c r="L313" s="47" t="s">
        <v>508</v>
      </c>
      <c r="M313" s="47"/>
      <c r="N313" s="47" t="s">
        <v>509</v>
      </c>
      <c r="O313" s="47" t="s">
        <v>520</v>
      </c>
      <c r="P313" s="47" t="s">
        <v>521</v>
      </c>
      <c r="Q313" s="81">
        <f t="shared" ref="Q313" si="319">ROUND(W313*(100%-Discount),1)</f>
        <v>43</v>
      </c>
      <c r="R313" s="1"/>
      <c r="S313" s="74" t="str">
        <f t="shared" ref="S313:S370" si="320">IF(R313="","",R313*Q313)</f>
        <v/>
      </c>
      <c r="T313" s="52" t="str">
        <f t="shared" ref="T313:T370" si="321">HYPERLINK(V313,"Image")</f>
        <v>Image</v>
      </c>
      <c r="U313" s="103">
        <v>9785908139038</v>
      </c>
      <c r="V313" s="112" t="s">
        <v>522</v>
      </c>
      <c r="W313" s="105" cm="1">
        <f t="array" ref="W313">[1]!SENTRUM_USD_PRICE_RUS_2024(AL313,2.95)</f>
        <v>43</v>
      </c>
      <c r="X313" s="103">
        <v>281</v>
      </c>
      <c r="Y313" s="106" t="s">
        <v>1431</v>
      </c>
      <c r="Z313" s="77" t="s">
        <v>44</v>
      </c>
      <c r="AA313" s="104" t="s">
        <v>1432</v>
      </c>
      <c r="AB313" s="104" t="s">
        <v>1433</v>
      </c>
      <c r="AC313" s="104" t="s">
        <v>1434</v>
      </c>
      <c r="AD313" s="104" t="s">
        <v>37</v>
      </c>
      <c r="AE313" s="104" t="s">
        <v>37</v>
      </c>
      <c r="AF313" s="104"/>
      <c r="AG313" s="104"/>
      <c r="AH313" t="s">
        <v>939</v>
      </c>
      <c r="AI313" t="s">
        <v>174</v>
      </c>
      <c r="AJ313" t="s">
        <v>1435</v>
      </c>
      <c r="AK313" s="121">
        <v>488.19</v>
      </c>
      <c r="AL313" s="118" cm="1">
        <f t="array" ref="AL313">[1]!SENTRUM_USD_CIF_NETTO_RUS(X313/1000,AK313*1.15,85,18)</f>
        <v>14.42</v>
      </c>
      <c r="AM313" s="121">
        <f t="shared" si="300"/>
        <v>2.9819694868238558</v>
      </c>
      <c r="AN313" s="127"/>
    </row>
    <row r="314" spans="1:40" customFormat="1">
      <c r="A314" s="45">
        <v>66</v>
      </c>
      <c r="B314" s="83"/>
      <c r="C314" s="46">
        <f t="shared" si="318"/>
        <v>9785908139021</v>
      </c>
      <c r="D314" s="47" t="s">
        <v>104</v>
      </c>
      <c r="E314" s="48" t="s">
        <v>497</v>
      </c>
      <c r="F314" s="49" t="s">
        <v>6</v>
      </c>
      <c r="G314" s="50">
        <v>128</v>
      </c>
      <c r="H314" s="47" t="s">
        <v>505</v>
      </c>
      <c r="I314" s="123" t="s">
        <v>523</v>
      </c>
      <c r="J314" s="47" t="s">
        <v>524</v>
      </c>
      <c r="K314" s="51">
        <v>2026</v>
      </c>
      <c r="L314" s="47" t="s">
        <v>508</v>
      </c>
      <c r="M314" s="47"/>
      <c r="N314" s="47" t="s">
        <v>509</v>
      </c>
      <c r="O314" s="47" t="s">
        <v>525</v>
      </c>
      <c r="P314" s="47" t="s">
        <v>526</v>
      </c>
      <c r="Q314" s="81">
        <f t="shared" ref="Q314" si="322">ROUND(W314*(100%-Discount),1)</f>
        <v>43.2</v>
      </c>
      <c r="R314" s="1"/>
      <c r="S314" s="74" t="str">
        <f t="shared" si="320"/>
        <v/>
      </c>
      <c r="T314" s="52" t="str">
        <f t="shared" si="321"/>
        <v>Image</v>
      </c>
      <c r="U314" s="103">
        <v>9785908139021</v>
      </c>
      <c r="V314" s="112" t="s">
        <v>527</v>
      </c>
      <c r="W314" s="105" cm="1">
        <f t="array" ref="W314">[1]!SENTRUM_USD_PRICE_RUS_2024(AL314,2.95)</f>
        <v>43.2</v>
      </c>
      <c r="X314" s="103">
        <v>284</v>
      </c>
      <c r="Y314" s="106" t="s">
        <v>1431</v>
      </c>
      <c r="Z314" s="77" t="s">
        <v>44</v>
      </c>
      <c r="AA314" s="104" t="s">
        <v>1432</v>
      </c>
      <c r="AB314" s="104" t="s">
        <v>1433</v>
      </c>
      <c r="AC314" s="104" t="s">
        <v>1434</v>
      </c>
      <c r="AD314" s="104" t="s">
        <v>37</v>
      </c>
      <c r="AE314" s="104" t="s">
        <v>37</v>
      </c>
      <c r="AF314" s="104"/>
      <c r="AG314" s="104"/>
      <c r="AH314" t="s">
        <v>939</v>
      </c>
      <c r="AI314" t="s">
        <v>174</v>
      </c>
      <c r="AJ314" t="s">
        <v>1435</v>
      </c>
      <c r="AK314" s="121">
        <v>488.19</v>
      </c>
      <c r="AL314" s="118" cm="1">
        <f t="array" ref="AL314">[1]!SENTRUM_USD_CIF_NETTO_RUS(X314/1000,AK314*1.15,85,18)</f>
        <v>14.49</v>
      </c>
      <c r="AM314" s="121">
        <f t="shared" si="300"/>
        <v>2.9813664596273295</v>
      </c>
      <c r="AN314" s="127"/>
    </row>
    <row r="315" spans="1:40" customFormat="1">
      <c r="A315" s="45">
        <v>67</v>
      </c>
      <c r="B315" s="83"/>
      <c r="C315" s="46">
        <f t="shared" si="318"/>
        <v>9785907793897</v>
      </c>
      <c r="D315" s="47" t="s">
        <v>30</v>
      </c>
      <c r="E315" s="48" t="s">
        <v>497</v>
      </c>
      <c r="F315" s="49" t="s">
        <v>28</v>
      </c>
      <c r="G315" s="50">
        <v>48</v>
      </c>
      <c r="H315" s="47" t="s">
        <v>528</v>
      </c>
      <c r="I315" s="123" t="s">
        <v>529</v>
      </c>
      <c r="J315" s="47" t="s">
        <v>530</v>
      </c>
      <c r="K315" s="51">
        <v>2026</v>
      </c>
      <c r="L315" s="47" t="s">
        <v>186</v>
      </c>
      <c r="M315" s="47" t="s">
        <v>531</v>
      </c>
      <c r="N315" s="47" t="s">
        <v>532</v>
      </c>
      <c r="O315" s="47" t="s">
        <v>533</v>
      </c>
      <c r="P315" s="47" t="s">
        <v>534</v>
      </c>
      <c r="Q315" s="81">
        <f t="shared" ref="Q315" si="323">ROUND(W315*(100%-Discount),1)</f>
        <v>66.3</v>
      </c>
      <c r="R315" s="1"/>
      <c r="S315" s="74" t="str">
        <f t="shared" si="320"/>
        <v/>
      </c>
      <c r="T315" s="52" t="str">
        <f t="shared" si="321"/>
        <v>Image</v>
      </c>
      <c r="U315" s="103">
        <v>9785907793897</v>
      </c>
      <c r="V315" s="112" t="s">
        <v>535</v>
      </c>
      <c r="W315" s="125" cm="1">
        <f t="array" ref="W315">[1]!SENTRUM_USD_PRICE_RUS_2024(AL315,2.5)</f>
        <v>66.3</v>
      </c>
      <c r="X315" s="103">
        <v>485</v>
      </c>
      <c r="Y315" s="106" t="s">
        <v>1431</v>
      </c>
      <c r="Z315" s="77" t="s">
        <v>44</v>
      </c>
      <c r="AA315" s="104" t="s">
        <v>1432</v>
      </c>
      <c r="AB315" s="104" t="s">
        <v>1433</v>
      </c>
      <c r="AC315" s="104" t="s">
        <v>1434</v>
      </c>
      <c r="AD315" s="104" t="s">
        <v>37</v>
      </c>
      <c r="AE315" s="104" t="s">
        <v>37</v>
      </c>
      <c r="AF315" s="104"/>
      <c r="AG315" s="104"/>
      <c r="AH315" t="s">
        <v>939</v>
      </c>
      <c r="AI315" t="s">
        <v>174</v>
      </c>
      <c r="AJ315" t="s">
        <v>1435</v>
      </c>
      <c r="AK315" s="121">
        <v>923.4</v>
      </c>
      <c r="AL315" s="118" cm="1">
        <f t="array" ref="AL315">[1]!SENTRUM_USD_CIF_NETTO_RUS(X315/1000,AK315*1.15,85,18)</f>
        <v>26.31</v>
      </c>
      <c r="AM315" s="130">
        <f t="shared" si="300"/>
        <v>2.5199543899657924</v>
      </c>
      <c r="AN315" s="127"/>
    </row>
    <row r="316" spans="1:40" customFormat="1">
      <c r="A316" s="45">
        <v>68</v>
      </c>
      <c r="B316" s="83"/>
      <c r="C316" s="46">
        <f t="shared" si="318"/>
        <v>9785907793910</v>
      </c>
      <c r="D316" s="47" t="s">
        <v>30</v>
      </c>
      <c r="E316" s="48" t="s">
        <v>497</v>
      </c>
      <c r="F316" s="49" t="s">
        <v>6</v>
      </c>
      <c r="G316" s="50">
        <v>64</v>
      </c>
      <c r="H316" s="47" t="s">
        <v>536</v>
      </c>
      <c r="I316" s="123" t="s">
        <v>537</v>
      </c>
      <c r="J316" s="47" t="s">
        <v>538</v>
      </c>
      <c r="K316" s="51">
        <v>2026</v>
      </c>
      <c r="L316" s="47" t="s">
        <v>186</v>
      </c>
      <c r="M316" s="47" t="s">
        <v>531</v>
      </c>
      <c r="N316" s="47" t="s">
        <v>539</v>
      </c>
      <c r="O316" s="47" t="s">
        <v>540</v>
      </c>
      <c r="P316" s="47" t="s">
        <v>541</v>
      </c>
      <c r="Q316" s="81">
        <f t="shared" ref="Q316" si="324">ROUND(W316*(100%-Discount),1)</f>
        <v>66.2</v>
      </c>
      <c r="R316" s="1"/>
      <c r="S316" s="74" t="str">
        <f t="shared" si="320"/>
        <v/>
      </c>
      <c r="T316" s="52" t="str">
        <f t="shared" si="321"/>
        <v>Image</v>
      </c>
      <c r="U316" s="103">
        <v>9785907793910</v>
      </c>
      <c r="V316" s="112" t="s">
        <v>542</v>
      </c>
      <c r="W316" s="125" cm="1">
        <f t="array" ref="W316">[1]!SENTRUM_USD_PRICE_RUS_2024(AL316,2.5)</f>
        <v>66.2</v>
      </c>
      <c r="X316" s="103">
        <v>484</v>
      </c>
      <c r="Y316" s="106" t="s">
        <v>1431</v>
      </c>
      <c r="Z316" s="77" t="s">
        <v>44</v>
      </c>
      <c r="AA316" s="104" t="s">
        <v>1432</v>
      </c>
      <c r="AB316" s="104" t="s">
        <v>1433</v>
      </c>
      <c r="AC316" s="104" t="s">
        <v>1434</v>
      </c>
      <c r="AD316" s="104" t="s">
        <v>37</v>
      </c>
      <c r="AE316" s="104" t="s">
        <v>37</v>
      </c>
      <c r="AF316" s="104"/>
      <c r="AG316" s="104"/>
      <c r="AH316" t="s">
        <v>939</v>
      </c>
      <c r="AI316" t="s">
        <v>174</v>
      </c>
      <c r="AJ316" t="s">
        <v>1435</v>
      </c>
      <c r="AK316" s="121">
        <v>923.4</v>
      </c>
      <c r="AL316" s="118" cm="1">
        <f t="array" ref="AL316">[1]!SENTRUM_USD_CIF_NETTO_RUS(X316/1000,AK316*1.15,85,18)</f>
        <v>26.29</v>
      </c>
      <c r="AM316" s="130">
        <f t="shared" si="300"/>
        <v>2.5180677063522254</v>
      </c>
      <c r="AN316" s="127"/>
    </row>
    <row r="317" spans="1:40" customFormat="1">
      <c r="A317" s="45">
        <v>69</v>
      </c>
      <c r="B317" s="83"/>
      <c r="C317" s="46">
        <f t="shared" si="318"/>
        <v>9785006304369</v>
      </c>
      <c r="D317" s="47" t="s">
        <v>30</v>
      </c>
      <c r="E317" s="48" t="s">
        <v>497</v>
      </c>
      <c r="F317" s="49" t="s">
        <v>6</v>
      </c>
      <c r="G317" s="50">
        <v>64</v>
      </c>
      <c r="H317" s="47" t="s">
        <v>543</v>
      </c>
      <c r="I317" s="123" t="s">
        <v>544</v>
      </c>
      <c r="J317" s="47" t="s">
        <v>545</v>
      </c>
      <c r="K317" s="51">
        <v>2026</v>
      </c>
      <c r="L317" s="47" t="s">
        <v>99</v>
      </c>
      <c r="M317" s="47" t="s">
        <v>546</v>
      </c>
      <c r="N317" s="47" t="s">
        <v>547</v>
      </c>
      <c r="O317" s="47" t="s">
        <v>548</v>
      </c>
      <c r="P317" s="47" t="s">
        <v>549</v>
      </c>
      <c r="Q317" s="81">
        <f t="shared" ref="Q317" si="325">ROUND(W317*(100%-Discount),1)</f>
        <v>66.5</v>
      </c>
      <c r="R317" s="1"/>
      <c r="S317" s="74" t="str">
        <f t="shared" si="320"/>
        <v/>
      </c>
      <c r="T317" s="52" t="str">
        <f t="shared" si="321"/>
        <v>Image</v>
      </c>
      <c r="U317" s="103">
        <v>9785006304369</v>
      </c>
      <c r="V317" s="112" t="s">
        <v>550</v>
      </c>
      <c r="W317" s="105" cm="1">
        <f t="array" ref="W317">[1]!SENTRUM_USD_PRICE_RUS_2024(AL317,2.95)</f>
        <v>66.5</v>
      </c>
      <c r="X317" s="103">
        <v>506</v>
      </c>
      <c r="Y317" s="106" t="s">
        <v>1431</v>
      </c>
      <c r="Z317" s="77" t="s">
        <v>44</v>
      </c>
      <c r="AA317" s="104" t="s">
        <v>1432</v>
      </c>
      <c r="AB317" s="104" t="s">
        <v>1433</v>
      </c>
      <c r="AC317" s="104" t="s">
        <v>1434</v>
      </c>
      <c r="AD317" s="104" t="s">
        <v>37</v>
      </c>
      <c r="AE317" s="104" t="s">
        <v>37</v>
      </c>
      <c r="AF317" s="104"/>
      <c r="AG317" s="104"/>
      <c r="AH317" t="s">
        <v>939</v>
      </c>
      <c r="AI317" t="s">
        <v>174</v>
      </c>
      <c r="AJ317" t="s">
        <v>1435</v>
      </c>
      <c r="AK317" s="121">
        <v>672.34</v>
      </c>
      <c r="AL317" s="118" cm="1">
        <f t="array" ref="AL317">[1]!SENTRUM_USD_CIF_NETTO_RUS(X317/1000,AK317*1.15,85,18)</f>
        <v>22.36</v>
      </c>
      <c r="AM317" s="121">
        <f t="shared" si="300"/>
        <v>2.9740608228980321</v>
      </c>
      <c r="AN317" s="127"/>
    </row>
    <row r="318" spans="1:40" customFormat="1">
      <c r="A318" s="45">
        <v>70</v>
      </c>
      <c r="B318" s="83"/>
      <c r="C318" s="46">
        <f t="shared" si="318"/>
        <v>9785389289512</v>
      </c>
      <c r="D318" s="47" t="s">
        <v>30</v>
      </c>
      <c r="E318" s="48" t="s">
        <v>551</v>
      </c>
      <c r="F318" s="49" t="s">
        <v>6</v>
      </c>
      <c r="G318" s="50">
        <v>232</v>
      </c>
      <c r="H318" s="47" t="s">
        <v>552</v>
      </c>
      <c r="I318" s="123" t="s">
        <v>553</v>
      </c>
      <c r="J318" s="47" t="s">
        <v>554</v>
      </c>
      <c r="K318" s="51">
        <v>2026</v>
      </c>
      <c r="L318" s="47" t="s">
        <v>90</v>
      </c>
      <c r="M318" s="47" t="s">
        <v>555</v>
      </c>
      <c r="N318" s="47" t="s">
        <v>552</v>
      </c>
      <c r="O318" s="47" t="s">
        <v>556</v>
      </c>
      <c r="P318" s="47" t="s">
        <v>557</v>
      </c>
      <c r="Q318" s="81">
        <f t="shared" ref="Q318" si="326">ROUND(W318*(100%-Discount),1)</f>
        <v>65.900000000000006</v>
      </c>
      <c r="R318" s="1"/>
      <c r="S318" s="74" t="str">
        <f t="shared" si="320"/>
        <v/>
      </c>
      <c r="T318" s="52" t="str">
        <f t="shared" si="321"/>
        <v>Image</v>
      </c>
      <c r="U318" s="103">
        <v>9785389289512</v>
      </c>
      <c r="V318" s="112" t="s">
        <v>558</v>
      </c>
      <c r="W318" s="125" cm="1">
        <f t="array" ref="W318">[1]!SENTRUM_USD_PRICE_RUS_2024(AL318,2.5)</f>
        <v>65.900000000000006</v>
      </c>
      <c r="X318" s="103">
        <v>603</v>
      </c>
      <c r="Y318" s="106" t="s">
        <v>1431</v>
      </c>
      <c r="Z318" s="77" t="s">
        <v>44</v>
      </c>
      <c r="AA318" s="104" t="s">
        <v>1432</v>
      </c>
      <c r="AB318" s="104" t="s">
        <v>1433</v>
      </c>
      <c r="AC318" s="104" t="s">
        <v>1434</v>
      </c>
      <c r="AD318" s="104" t="s">
        <v>37</v>
      </c>
      <c r="AE318" s="104" t="s">
        <v>37</v>
      </c>
      <c r="AF318" s="104"/>
      <c r="AG318" s="104"/>
      <c r="AH318" t="s">
        <v>939</v>
      </c>
      <c r="AI318" t="s">
        <v>174</v>
      </c>
      <c r="AJ318" t="s">
        <v>1435</v>
      </c>
      <c r="AK318" s="121">
        <v>772.78</v>
      </c>
      <c r="AL318" s="118" cm="1">
        <f t="array" ref="AL318">[1]!SENTRUM_USD_CIF_NETTO_RUS(X318/1000,AK318*1.15,85,18)</f>
        <v>26.15</v>
      </c>
      <c r="AM318" s="130">
        <f t="shared" si="300"/>
        <v>2.5200764818355643</v>
      </c>
      <c r="AN318" s="127"/>
    </row>
    <row r="319" spans="1:40" customFormat="1">
      <c r="A319" s="45">
        <v>71</v>
      </c>
      <c r="B319" s="83"/>
      <c r="C319" s="46">
        <f t="shared" si="318"/>
        <v>9785605474586</v>
      </c>
      <c r="D319" s="47" t="s">
        <v>30</v>
      </c>
      <c r="E319" s="48" t="s">
        <v>43</v>
      </c>
      <c r="F319" s="49" t="s">
        <v>28</v>
      </c>
      <c r="G319" s="50">
        <v>40</v>
      </c>
      <c r="H319" s="47" t="s">
        <v>559</v>
      </c>
      <c r="I319" s="123" t="s">
        <v>560</v>
      </c>
      <c r="J319" s="47" t="s">
        <v>561</v>
      </c>
      <c r="K319" s="51">
        <v>2026</v>
      </c>
      <c r="L319" s="47" t="s">
        <v>82</v>
      </c>
      <c r="M319" s="47"/>
      <c r="N319" s="47" t="s">
        <v>562</v>
      </c>
      <c r="O319" s="47" t="s">
        <v>563</v>
      </c>
      <c r="P319" s="47" t="s">
        <v>564</v>
      </c>
      <c r="Q319" s="81">
        <f t="shared" ref="Q319" si="327">ROUND(W319*(100%-Discount),1)</f>
        <v>86.7</v>
      </c>
      <c r="R319" s="1"/>
      <c r="S319" s="74" t="str">
        <f t="shared" si="320"/>
        <v/>
      </c>
      <c r="T319" s="52" t="str">
        <f t="shared" si="321"/>
        <v>Image</v>
      </c>
      <c r="U319" s="103">
        <v>9785605474586</v>
      </c>
      <c r="V319" s="112" t="s">
        <v>565</v>
      </c>
      <c r="W319" s="128" cm="1">
        <f t="array" ref="W319">[1]!SENTRUM_USD_PRICE_RUS_2024(AL319,2.5)</f>
        <v>86.7</v>
      </c>
      <c r="X319" s="103">
        <v>810</v>
      </c>
      <c r="Y319" s="106" t="s">
        <v>1431</v>
      </c>
      <c r="Z319" s="77" t="s">
        <v>44</v>
      </c>
      <c r="AA319" s="104" t="s">
        <v>1432</v>
      </c>
      <c r="AB319" s="104" t="s">
        <v>1433</v>
      </c>
      <c r="AC319" s="104" t="s">
        <v>1434</v>
      </c>
      <c r="AD319" s="104" t="s">
        <v>37</v>
      </c>
      <c r="AE319" s="104" t="s">
        <v>37</v>
      </c>
      <c r="AF319" s="104"/>
      <c r="AG319" s="104"/>
      <c r="AH319" t="s">
        <v>939</v>
      </c>
      <c r="AI319" t="s">
        <v>174</v>
      </c>
      <c r="AJ319" t="s">
        <v>1435</v>
      </c>
      <c r="AK319" s="124">
        <v>1000</v>
      </c>
      <c r="AL319" s="118" cm="1">
        <f t="array" ref="AL319">[1]!SENTRUM_USD_CIF_NETTO_RUS(X319/1000,AK319*1.15,85,18)</f>
        <v>34.47</v>
      </c>
      <c r="AM319" s="129">
        <f t="shared" si="300"/>
        <v>2.5152306353350742</v>
      </c>
      <c r="AN319" s="127">
        <v>2.5157232704402515</v>
      </c>
    </row>
    <row r="320" spans="1:40" customFormat="1">
      <c r="A320" s="45">
        <v>72</v>
      </c>
      <c r="B320" s="83"/>
      <c r="C320" s="46">
        <f t="shared" si="318"/>
        <v>9785171890209</v>
      </c>
      <c r="D320" s="47" t="s">
        <v>30</v>
      </c>
      <c r="E320" s="48" t="s">
        <v>43</v>
      </c>
      <c r="F320" s="49" t="s">
        <v>6</v>
      </c>
      <c r="G320" s="50">
        <v>64</v>
      </c>
      <c r="H320" s="47" t="s">
        <v>54</v>
      </c>
      <c r="I320" s="123" t="s">
        <v>566</v>
      </c>
      <c r="J320" s="47" t="s">
        <v>567</v>
      </c>
      <c r="K320" s="51">
        <v>2026</v>
      </c>
      <c r="L320" s="47" t="s">
        <v>24</v>
      </c>
      <c r="M320" s="47" t="s">
        <v>374</v>
      </c>
      <c r="N320" s="47" t="s">
        <v>50</v>
      </c>
      <c r="O320" s="47" t="s">
        <v>568</v>
      </c>
      <c r="P320" s="47" t="s">
        <v>569</v>
      </c>
      <c r="Q320" s="81">
        <f t="shared" ref="Q320" si="328">ROUND(W320*(100%-Discount),1)</f>
        <v>51.9</v>
      </c>
      <c r="R320" s="1"/>
      <c r="S320" s="74" t="str">
        <f t="shared" si="320"/>
        <v/>
      </c>
      <c r="T320" s="52" t="str">
        <f t="shared" si="321"/>
        <v>Image</v>
      </c>
      <c r="U320" s="103">
        <v>9785171890209</v>
      </c>
      <c r="V320" s="112" t="s">
        <v>570</v>
      </c>
      <c r="W320" s="105" cm="1">
        <f t="array" ref="W320">[1]!SENTRUM_USD_PRICE_RUS_2024(AL320,2.95)</f>
        <v>51.9</v>
      </c>
      <c r="X320" s="103">
        <v>479</v>
      </c>
      <c r="Y320" s="106" t="s">
        <v>1431</v>
      </c>
      <c r="Z320" s="77" t="s">
        <v>44</v>
      </c>
      <c r="AA320" s="104" t="s">
        <v>1432</v>
      </c>
      <c r="AB320" s="104" t="s">
        <v>1433</v>
      </c>
      <c r="AC320" s="104" t="s">
        <v>1434</v>
      </c>
      <c r="AD320" s="104" t="s">
        <v>37</v>
      </c>
      <c r="AE320" s="104" t="s">
        <v>37</v>
      </c>
      <c r="AF320" s="104"/>
      <c r="AG320" s="104"/>
      <c r="AH320" t="s">
        <v>939</v>
      </c>
      <c r="AI320" t="s">
        <v>174</v>
      </c>
      <c r="AJ320" t="s">
        <v>1435</v>
      </c>
      <c r="AK320" s="121">
        <v>422.4</v>
      </c>
      <c r="AL320" s="118" cm="1">
        <f t="array" ref="AL320">[1]!SENTRUM_USD_CIF_NETTO_RUS(X320/1000,AK320*1.15,85,18)</f>
        <v>17.43</v>
      </c>
      <c r="AM320" s="121">
        <f t="shared" si="300"/>
        <v>2.9776247848537003</v>
      </c>
      <c r="AN320" s="127"/>
    </row>
    <row r="321" spans="1:40" customFormat="1">
      <c r="A321" s="45">
        <v>73</v>
      </c>
      <c r="B321" s="83"/>
      <c r="C321" s="46">
        <f t="shared" si="318"/>
        <v>9785001678434</v>
      </c>
      <c r="D321" s="47" t="s">
        <v>30</v>
      </c>
      <c r="E321" s="48" t="s">
        <v>43</v>
      </c>
      <c r="F321" s="49" t="s">
        <v>6</v>
      </c>
      <c r="G321" s="50">
        <v>176</v>
      </c>
      <c r="H321" s="47" t="s">
        <v>571</v>
      </c>
      <c r="I321" s="123" t="s">
        <v>572</v>
      </c>
      <c r="J321" s="47" t="s">
        <v>573</v>
      </c>
      <c r="K321" s="51">
        <v>2026</v>
      </c>
      <c r="L321" s="47" t="s">
        <v>178</v>
      </c>
      <c r="M321" s="47" t="s">
        <v>389</v>
      </c>
      <c r="N321" s="47" t="s">
        <v>574</v>
      </c>
      <c r="O321" s="47" t="s">
        <v>575</v>
      </c>
      <c r="P321" s="47" t="s">
        <v>576</v>
      </c>
      <c r="Q321" s="81">
        <f t="shared" ref="Q321" si="329">ROUND(W321*(100%-Discount),1)</f>
        <v>59.9</v>
      </c>
      <c r="R321" s="1"/>
      <c r="S321" s="74" t="str">
        <f t="shared" si="320"/>
        <v/>
      </c>
      <c r="T321" s="52" t="str">
        <f t="shared" si="321"/>
        <v>Image</v>
      </c>
      <c r="U321" s="103">
        <v>9785001678434</v>
      </c>
      <c r="V321" s="112" t="s">
        <v>577</v>
      </c>
      <c r="W321" s="125" cm="1">
        <f t="array" ref="W321">[1]!SENTRUM_USD_PRICE_RUS_2024(AL321,2.5)</f>
        <v>59.9</v>
      </c>
      <c r="X321" s="103">
        <v>248</v>
      </c>
      <c r="Y321" s="106" t="s">
        <v>1431</v>
      </c>
      <c r="Z321" s="77" t="s">
        <v>44</v>
      </c>
      <c r="AA321" s="104" t="s">
        <v>1432</v>
      </c>
      <c r="AB321" s="104" t="s">
        <v>1433</v>
      </c>
      <c r="AC321" s="104" t="s">
        <v>1434</v>
      </c>
      <c r="AD321" s="104" t="s">
        <v>37</v>
      </c>
      <c r="AE321" s="104" t="s">
        <v>37</v>
      </c>
      <c r="AF321" s="104"/>
      <c r="AG321" s="104"/>
      <c r="AH321" t="s">
        <v>939</v>
      </c>
      <c r="AI321" t="s">
        <v>174</v>
      </c>
      <c r="AJ321" t="s">
        <v>1435</v>
      </c>
      <c r="AK321" s="124">
        <v>1062.5999999999999</v>
      </c>
      <c r="AL321" s="118" cm="1">
        <f t="array" ref="AL321">[1]!SENTRUM_USD_CIF_NETTO_RUS(X321/1000,AK321*1.15,85,18)</f>
        <v>23.77</v>
      </c>
      <c r="AM321" s="130">
        <f t="shared" si="300"/>
        <v>2.5199831720656287</v>
      </c>
      <c r="AN321" s="127"/>
    </row>
    <row r="322" spans="1:40" customFormat="1">
      <c r="A322" s="45">
        <v>74</v>
      </c>
      <c r="B322" s="83"/>
      <c r="C322" s="46">
        <f t="shared" si="318"/>
        <v>9785171867171</v>
      </c>
      <c r="D322" s="47" t="s">
        <v>30</v>
      </c>
      <c r="E322" s="48" t="s">
        <v>43</v>
      </c>
      <c r="F322" s="49" t="s">
        <v>28</v>
      </c>
      <c r="G322" s="50">
        <v>64</v>
      </c>
      <c r="H322" s="47" t="s">
        <v>578</v>
      </c>
      <c r="I322" s="123" t="s">
        <v>579</v>
      </c>
      <c r="J322" s="47" t="s">
        <v>580</v>
      </c>
      <c r="K322" s="51">
        <v>2026</v>
      </c>
      <c r="L322" s="47" t="s">
        <v>24</v>
      </c>
      <c r="M322" s="47" t="s">
        <v>581</v>
      </c>
      <c r="N322" s="47" t="s">
        <v>582</v>
      </c>
      <c r="O322" s="47" t="s">
        <v>583</v>
      </c>
      <c r="P322" s="47" t="s">
        <v>584</v>
      </c>
      <c r="Q322" s="81">
        <f t="shared" ref="Q322" si="330">ROUND(W322*(100%-Discount),1)</f>
        <v>34.299999999999997</v>
      </c>
      <c r="R322" s="1"/>
      <c r="S322" s="74" t="str">
        <f t="shared" si="320"/>
        <v/>
      </c>
      <c r="T322" s="52" t="str">
        <f t="shared" si="321"/>
        <v>Image</v>
      </c>
      <c r="U322" s="103">
        <v>9785171867171</v>
      </c>
      <c r="V322" s="112" t="s">
        <v>585</v>
      </c>
      <c r="W322" s="105" cm="1">
        <f t="array" ref="W322">[1]!SENTRUM_USD_PRICE_RUS_2024(AL322,2.95)</f>
        <v>34.299999999999997</v>
      </c>
      <c r="X322" s="103">
        <v>239</v>
      </c>
      <c r="Y322" s="106" t="s">
        <v>1431</v>
      </c>
      <c r="Z322" s="77" t="s">
        <v>44</v>
      </c>
      <c r="AA322" s="104" t="s">
        <v>1432</v>
      </c>
      <c r="AB322" s="104" t="s">
        <v>1433</v>
      </c>
      <c r="AC322" s="104" t="s">
        <v>1434</v>
      </c>
      <c r="AD322" s="104" t="s">
        <v>37</v>
      </c>
      <c r="AE322" s="104" t="s">
        <v>37</v>
      </c>
      <c r="AF322" s="104"/>
      <c r="AG322" s="104"/>
      <c r="AH322" t="s">
        <v>939</v>
      </c>
      <c r="AI322" t="s">
        <v>174</v>
      </c>
      <c r="AJ322" t="s">
        <v>1435</v>
      </c>
      <c r="AK322" s="121">
        <v>368.64</v>
      </c>
      <c r="AL322" s="118" cm="1">
        <f t="array" ref="AL322">[1]!SENTRUM_USD_CIF_NETTO_RUS(X322/1000,AK322*1.15,85,18)</f>
        <v>11.46</v>
      </c>
      <c r="AM322" s="121">
        <f t="shared" si="300"/>
        <v>2.9930191972076785</v>
      </c>
      <c r="AN322" s="127"/>
    </row>
    <row r="323" spans="1:40" customFormat="1">
      <c r="A323" s="45">
        <v>75</v>
      </c>
      <c r="B323" s="83"/>
      <c r="C323" s="46">
        <f t="shared" si="318"/>
        <v>9785389326095</v>
      </c>
      <c r="D323" s="47" t="s">
        <v>30</v>
      </c>
      <c r="E323" s="48" t="s">
        <v>43</v>
      </c>
      <c r="F323" s="49" t="s">
        <v>6</v>
      </c>
      <c r="G323" s="50">
        <v>752</v>
      </c>
      <c r="H323" s="47" t="s">
        <v>586</v>
      </c>
      <c r="I323" s="123" t="s">
        <v>587</v>
      </c>
      <c r="J323" s="47" t="s">
        <v>588</v>
      </c>
      <c r="K323" s="51">
        <v>2026</v>
      </c>
      <c r="L323" s="47" t="s">
        <v>216</v>
      </c>
      <c r="M323" s="47" t="s">
        <v>217</v>
      </c>
      <c r="N323" s="47" t="s">
        <v>589</v>
      </c>
      <c r="O323" s="47" t="s">
        <v>590</v>
      </c>
      <c r="P323" s="47" t="s">
        <v>591</v>
      </c>
      <c r="Q323" s="81">
        <f t="shared" ref="Q323" si="331">ROUND(W323*(100%-Discount),1)</f>
        <v>72.099999999999994</v>
      </c>
      <c r="R323" s="1"/>
      <c r="S323" s="74" t="str">
        <f t="shared" si="320"/>
        <v/>
      </c>
      <c r="T323" s="52" t="str">
        <f t="shared" si="321"/>
        <v>Image</v>
      </c>
      <c r="U323" s="103">
        <v>9785389326095</v>
      </c>
      <c r="V323" s="112" t="s">
        <v>592</v>
      </c>
      <c r="W323" s="128" cm="1">
        <f t="array" ref="W323">[1]!SENTRUM_USD_PRICE_RUS_2024(AL323,2.25)</f>
        <v>72.099999999999994</v>
      </c>
      <c r="X323" s="103">
        <v>905</v>
      </c>
      <c r="Y323" s="106" t="s">
        <v>1431</v>
      </c>
      <c r="Z323" s="77" t="s">
        <v>44</v>
      </c>
      <c r="AA323" s="104" t="s">
        <v>1432</v>
      </c>
      <c r="AB323" s="104" t="s">
        <v>1433</v>
      </c>
      <c r="AC323" s="104" t="s">
        <v>1434</v>
      </c>
      <c r="AD323" s="104" t="s">
        <v>37</v>
      </c>
      <c r="AE323" s="104" t="s">
        <v>37</v>
      </c>
      <c r="AF323" s="104"/>
      <c r="AG323" s="104"/>
      <c r="AH323" t="s">
        <v>939</v>
      </c>
      <c r="AI323" t="s">
        <v>174</v>
      </c>
      <c r="AJ323" t="s">
        <v>1435</v>
      </c>
      <c r="AK323" s="121">
        <v>734.97</v>
      </c>
      <c r="AL323" s="118" cm="1">
        <f t="array" ref="AL323">[1]!SENTRUM_USD_CIF_NETTO_RUS(X323/1000,AK323*1.15,85,18)</f>
        <v>31.83</v>
      </c>
      <c r="AM323" s="129">
        <f t="shared" si="300"/>
        <v>2.2651586553565819</v>
      </c>
      <c r="AN323" s="127">
        <v>2.2026431718061672</v>
      </c>
    </row>
    <row r="324" spans="1:40" customFormat="1">
      <c r="A324" s="45">
        <v>76</v>
      </c>
      <c r="B324" s="83"/>
      <c r="C324" s="46">
        <f t="shared" si="318"/>
        <v>9785042164316</v>
      </c>
      <c r="D324" s="47" t="s">
        <v>30</v>
      </c>
      <c r="E324" s="48" t="s">
        <v>43</v>
      </c>
      <c r="F324" s="49" t="s">
        <v>6</v>
      </c>
      <c r="G324" s="50">
        <v>296</v>
      </c>
      <c r="H324" s="47" t="s">
        <v>593</v>
      </c>
      <c r="I324" s="123" t="s">
        <v>594</v>
      </c>
      <c r="J324" s="47" t="s">
        <v>595</v>
      </c>
      <c r="K324" s="51">
        <v>2026</v>
      </c>
      <c r="L324" s="47" t="s">
        <v>239</v>
      </c>
      <c r="M324" s="47" t="s">
        <v>596</v>
      </c>
      <c r="N324" s="47" t="s">
        <v>597</v>
      </c>
      <c r="O324" s="47" t="s">
        <v>598</v>
      </c>
      <c r="P324" s="47" t="s">
        <v>599</v>
      </c>
      <c r="Q324" s="81">
        <f t="shared" ref="Q324" si="332">ROUND(W324*(100%-Discount),1)</f>
        <v>86.6</v>
      </c>
      <c r="R324" s="1"/>
      <c r="S324" s="74" t="str">
        <f t="shared" si="320"/>
        <v/>
      </c>
      <c r="T324" s="52" t="str">
        <f t="shared" si="321"/>
        <v>Image</v>
      </c>
      <c r="U324" s="103">
        <v>9785042164316</v>
      </c>
      <c r="V324" s="112" t="s">
        <v>600</v>
      </c>
      <c r="W324" s="128" cm="1">
        <f t="array" ref="W324">[1]!SENTRUM_USD_PRICE_RUS_2024(AL324,2.5)</f>
        <v>86.6</v>
      </c>
      <c r="X324" s="103">
        <v>937</v>
      </c>
      <c r="Y324" s="106" t="s">
        <v>1431</v>
      </c>
      <c r="Z324" s="77" t="s">
        <v>44</v>
      </c>
      <c r="AA324" s="104" t="s">
        <v>1432</v>
      </c>
      <c r="AB324" s="104" t="s">
        <v>1433</v>
      </c>
      <c r="AC324" s="104" t="s">
        <v>1434</v>
      </c>
      <c r="AD324" s="104" t="s">
        <v>37</v>
      </c>
      <c r="AE324" s="104" t="s">
        <v>37</v>
      </c>
      <c r="AF324" s="104"/>
      <c r="AG324" s="104"/>
      <c r="AH324" t="s">
        <v>939</v>
      </c>
      <c r="AI324" t="s">
        <v>174</v>
      </c>
      <c r="AJ324" t="s">
        <v>1435</v>
      </c>
      <c r="AK324" s="121">
        <v>846.3</v>
      </c>
      <c r="AL324" s="118" cm="1">
        <f t="array" ref="AL324">[1]!SENTRUM_USD_CIF_NETTO_RUS(X324/1000,AK324*1.15,85,18)</f>
        <v>34.44</v>
      </c>
      <c r="AM324" s="129">
        <f t="shared" si="300"/>
        <v>2.5145180023228804</v>
      </c>
      <c r="AN324" s="127">
        <v>2.514894951395422</v>
      </c>
    </row>
    <row r="325" spans="1:40" customFormat="1">
      <c r="A325" s="45">
        <v>77</v>
      </c>
      <c r="B325" s="83"/>
      <c r="C325" s="46">
        <f t="shared" si="318"/>
        <v>9785389333543</v>
      </c>
      <c r="D325" s="47" t="s">
        <v>30</v>
      </c>
      <c r="E325" s="48" t="s">
        <v>43</v>
      </c>
      <c r="F325" s="49" t="s">
        <v>6</v>
      </c>
      <c r="G325" s="50">
        <v>144</v>
      </c>
      <c r="H325" s="47" t="s">
        <v>601</v>
      </c>
      <c r="I325" s="123" t="s">
        <v>602</v>
      </c>
      <c r="J325" s="47" t="s">
        <v>603</v>
      </c>
      <c r="K325" s="51">
        <v>2026</v>
      </c>
      <c r="L325" s="47" t="s">
        <v>90</v>
      </c>
      <c r="M325" s="47" t="s">
        <v>604</v>
      </c>
      <c r="N325" s="47" t="s">
        <v>605</v>
      </c>
      <c r="O325" s="47" t="s">
        <v>606</v>
      </c>
      <c r="P325" s="47" t="s">
        <v>607</v>
      </c>
      <c r="Q325" s="81">
        <f t="shared" ref="Q325" si="333">ROUND(W325*(100%-Discount),1)</f>
        <v>66.099999999999994</v>
      </c>
      <c r="R325" s="1"/>
      <c r="S325" s="74" t="str">
        <f t="shared" si="320"/>
        <v/>
      </c>
      <c r="T325" s="52" t="str">
        <f t="shared" si="321"/>
        <v>Image</v>
      </c>
      <c r="U325" s="103">
        <v>9785389333543</v>
      </c>
      <c r="V325" s="112" t="s">
        <v>608</v>
      </c>
      <c r="W325" s="105" cm="1">
        <f t="array" ref="W325">[1]!SENTRUM_USD_PRICE_RUS_2024(AL325,2.95)</f>
        <v>66.099999999999994</v>
      </c>
      <c r="X325" s="103">
        <v>574</v>
      </c>
      <c r="Y325" s="106" t="s">
        <v>1431</v>
      </c>
      <c r="Z325" s="77" t="s">
        <v>44</v>
      </c>
      <c r="AA325" s="104" t="s">
        <v>1432</v>
      </c>
      <c r="AB325" s="104" t="s">
        <v>1433</v>
      </c>
      <c r="AC325" s="104" t="s">
        <v>1434</v>
      </c>
      <c r="AD325" s="104" t="s">
        <v>37</v>
      </c>
      <c r="AE325" s="104" t="s">
        <v>37</v>
      </c>
      <c r="AF325" s="104"/>
      <c r="AG325" s="104"/>
      <c r="AH325" t="s">
        <v>939</v>
      </c>
      <c r="AI325" t="s">
        <v>174</v>
      </c>
      <c r="AJ325" t="s">
        <v>1435</v>
      </c>
      <c r="AK325" s="121">
        <v>583.74</v>
      </c>
      <c r="AL325" s="118" cm="1">
        <f t="array" ref="AL325">[1]!SENTRUM_USD_CIF_NETTO_RUS(X325/1000,AK325*1.15,85,18)</f>
        <v>22.24</v>
      </c>
      <c r="AM325" s="121">
        <f t="shared" si="300"/>
        <v>2.9721223021582732</v>
      </c>
      <c r="AN325" s="127"/>
    </row>
    <row r="326" spans="1:40" customFormat="1">
      <c r="A326" s="45">
        <v>78</v>
      </c>
      <c r="B326" s="83"/>
      <c r="C326" s="46">
        <f t="shared" si="318"/>
        <v>9785437004470</v>
      </c>
      <c r="D326" s="47" t="s">
        <v>30</v>
      </c>
      <c r="E326" s="48" t="s">
        <v>43</v>
      </c>
      <c r="F326" s="49" t="s">
        <v>6</v>
      </c>
      <c r="G326" s="50">
        <v>176</v>
      </c>
      <c r="H326" s="47" t="s">
        <v>609</v>
      </c>
      <c r="I326" s="123" t="s">
        <v>610</v>
      </c>
      <c r="J326" s="47" t="s">
        <v>611</v>
      </c>
      <c r="K326" s="51">
        <v>2026</v>
      </c>
      <c r="L326" s="47" t="s">
        <v>412</v>
      </c>
      <c r="M326" s="47" t="s">
        <v>612</v>
      </c>
      <c r="N326" s="47" t="s">
        <v>613</v>
      </c>
      <c r="O326" s="47" t="s">
        <v>614</v>
      </c>
      <c r="P326" s="47" t="s">
        <v>615</v>
      </c>
      <c r="Q326" s="81">
        <f t="shared" ref="Q326" si="334">ROUND(W326*(100%-Discount),1)</f>
        <v>67</v>
      </c>
      <c r="R326" s="1"/>
      <c r="S326" s="74" t="str">
        <f t="shared" si="320"/>
        <v/>
      </c>
      <c r="T326" s="52" t="str">
        <f t="shared" si="321"/>
        <v>Image</v>
      </c>
      <c r="U326" s="103">
        <v>9785437004470</v>
      </c>
      <c r="V326" s="112" t="s">
        <v>616</v>
      </c>
      <c r="W326" s="105" cm="1">
        <f t="array" ref="W326">[1]!SENTRUM_USD_PRICE_RUS_2024(AL326,2.95)</f>
        <v>67</v>
      </c>
      <c r="X326" s="103">
        <v>382</v>
      </c>
      <c r="Y326" s="106" t="s">
        <v>1431</v>
      </c>
      <c r="Z326" s="77" t="s">
        <v>44</v>
      </c>
      <c r="AA326" s="104" t="s">
        <v>1432</v>
      </c>
      <c r="AB326" s="104" t="s">
        <v>1433</v>
      </c>
      <c r="AC326" s="104" t="s">
        <v>1434</v>
      </c>
      <c r="AD326" s="104" t="s">
        <v>37</v>
      </c>
      <c r="AE326" s="104" t="s">
        <v>37</v>
      </c>
      <c r="AF326" s="104"/>
      <c r="AG326" s="104"/>
      <c r="AH326" t="s">
        <v>939</v>
      </c>
      <c r="AI326" t="s">
        <v>174</v>
      </c>
      <c r="AJ326" t="s">
        <v>1435</v>
      </c>
      <c r="AK326" s="121">
        <v>830.87</v>
      </c>
      <c r="AL326" s="118" cm="1">
        <f t="array" ref="AL326">[1]!SENTRUM_USD_CIF_NETTO_RUS(X326/1000,AK326*1.15,85,18)</f>
        <v>22.53</v>
      </c>
      <c r="AM326" s="121">
        <f t="shared" si="300"/>
        <v>2.9738126941855301</v>
      </c>
      <c r="AN326" s="127"/>
    </row>
    <row r="327" spans="1:40" customFormat="1">
      <c r="A327" s="45">
        <v>79</v>
      </c>
      <c r="B327" s="83"/>
      <c r="C327" s="46">
        <f t="shared" si="318"/>
        <v>9785171699383</v>
      </c>
      <c r="D327" s="47" t="s">
        <v>30</v>
      </c>
      <c r="E327" s="48" t="s">
        <v>43</v>
      </c>
      <c r="F327" s="49" t="s">
        <v>6</v>
      </c>
      <c r="G327" s="50">
        <v>352</v>
      </c>
      <c r="H327" s="47" t="s">
        <v>617</v>
      </c>
      <c r="I327" s="123" t="s">
        <v>618</v>
      </c>
      <c r="J327" s="47" t="s">
        <v>619</v>
      </c>
      <c r="K327" s="51">
        <v>2025</v>
      </c>
      <c r="L327" s="47" t="s">
        <v>24</v>
      </c>
      <c r="M327" s="47" t="s">
        <v>620</v>
      </c>
      <c r="N327" s="47" t="s">
        <v>621</v>
      </c>
      <c r="O327" s="47" t="s">
        <v>622</v>
      </c>
      <c r="P327" s="47" t="s">
        <v>623</v>
      </c>
      <c r="Q327" s="81">
        <f t="shared" ref="Q327" si="335">ROUND(W327*(100%-Discount),1)</f>
        <v>44</v>
      </c>
      <c r="R327" s="1"/>
      <c r="S327" s="74" t="str">
        <f t="shared" si="320"/>
        <v/>
      </c>
      <c r="T327" s="52" t="str">
        <f t="shared" si="321"/>
        <v>Image</v>
      </c>
      <c r="U327" s="103">
        <v>9785171699383</v>
      </c>
      <c r="V327" s="112" t="s">
        <v>624</v>
      </c>
      <c r="W327" s="105" cm="1">
        <f t="array" ref="W327">[1]!SENTRUM_USD_PRICE_RUS_2024(AL327,2.95)</f>
        <v>44</v>
      </c>
      <c r="X327" s="103">
        <v>396</v>
      </c>
      <c r="Y327" s="106" t="s">
        <v>1431</v>
      </c>
      <c r="Z327" s="77" t="s">
        <v>44</v>
      </c>
      <c r="AA327" s="104" t="s">
        <v>1432</v>
      </c>
      <c r="AB327" s="104" t="s">
        <v>1433</v>
      </c>
      <c r="AC327" s="104" t="s">
        <v>1434</v>
      </c>
      <c r="AD327" s="104" t="s">
        <v>37</v>
      </c>
      <c r="AE327" s="104" t="s">
        <v>37</v>
      </c>
      <c r="AF327" s="104"/>
      <c r="AG327" s="104"/>
      <c r="AH327" t="s">
        <v>939</v>
      </c>
      <c r="AI327" t="s">
        <v>174</v>
      </c>
      <c r="AJ327" t="s">
        <v>1435</v>
      </c>
      <c r="AK327" s="121">
        <v>368.64</v>
      </c>
      <c r="AL327" s="118" cm="1">
        <f t="array" ref="AL327">[1]!SENTRUM_USD_CIF_NETTO_RUS(X327/1000,AK327*1.15,85,18)</f>
        <v>14.75</v>
      </c>
      <c r="AM327" s="121">
        <f t="shared" si="300"/>
        <v>2.9830508474576272</v>
      </c>
      <c r="AN327" s="127"/>
    </row>
    <row r="328" spans="1:40" customFormat="1">
      <c r="A328" s="45">
        <v>80</v>
      </c>
      <c r="B328" s="83"/>
      <c r="C328" s="46">
        <f t="shared" si="318"/>
        <v>9785389303362</v>
      </c>
      <c r="D328" s="47" t="s">
        <v>30</v>
      </c>
      <c r="E328" s="48" t="s">
        <v>43</v>
      </c>
      <c r="F328" s="49" t="s">
        <v>28</v>
      </c>
      <c r="G328" s="50">
        <v>208</v>
      </c>
      <c r="H328" s="47" t="s">
        <v>625</v>
      </c>
      <c r="I328" s="123" t="s">
        <v>626</v>
      </c>
      <c r="J328" s="47" t="s">
        <v>627</v>
      </c>
      <c r="K328" s="51">
        <v>2026</v>
      </c>
      <c r="L328" s="47" t="s">
        <v>90</v>
      </c>
      <c r="M328" s="47" t="s">
        <v>628</v>
      </c>
      <c r="N328" s="47" t="s">
        <v>629</v>
      </c>
      <c r="O328" s="47" t="s">
        <v>630</v>
      </c>
      <c r="P328" s="47" t="s">
        <v>631</v>
      </c>
      <c r="Q328" s="81">
        <f t="shared" ref="Q328" si="336">ROUND(W328*(100%-Discount),1)</f>
        <v>69.8</v>
      </c>
      <c r="R328" s="1"/>
      <c r="S328" s="74" t="str">
        <f t="shared" si="320"/>
        <v/>
      </c>
      <c r="T328" s="52" t="str">
        <f t="shared" si="321"/>
        <v>Image</v>
      </c>
      <c r="U328" s="103">
        <v>9785389303362</v>
      </c>
      <c r="V328" s="112" t="s">
        <v>632</v>
      </c>
      <c r="W328" s="128" cm="1">
        <f t="array" ref="W328">[1]!SENTRUM_USD_PRICE_RUS_2024(AL328,2.25)</f>
        <v>69.8</v>
      </c>
      <c r="X328" s="103">
        <v>884</v>
      </c>
      <c r="Y328" s="106" t="s">
        <v>1431</v>
      </c>
      <c r="Z328" s="77" t="s">
        <v>44</v>
      </c>
      <c r="AA328" s="104" t="s">
        <v>1432</v>
      </c>
      <c r="AB328" s="104" t="s">
        <v>1433</v>
      </c>
      <c r="AC328" s="104" t="s">
        <v>1434</v>
      </c>
      <c r="AD328" s="104" t="s">
        <v>37</v>
      </c>
      <c r="AE328" s="104" t="s">
        <v>37</v>
      </c>
      <c r="AF328" s="104"/>
      <c r="AG328" s="104"/>
      <c r="AH328" t="s">
        <v>939</v>
      </c>
      <c r="AI328" t="s">
        <v>174</v>
      </c>
      <c r="AJ328" t="s">
        <v>1435</v>
      </c>
      <c r="AK328" s="121">
        <v>701.4</v>
      </c>
      <c r="AL328" s="118" cm="1">
        <f t="array" ref="AL328">[1]!SENTRUM_USD_CIF_NETTO_RUS(X328/1000,AK328*1.15,85,18)</f>
        <v>30.8</v>
      </c>
      <c r="AM328" s="129">
        <f t="shared" si="300"/>
        <v>2.2662337662337659</v>
      </c>
      <c r="AN328" s="127">
        <v>2.2058823529411766</v>
      </c>
    </row>
    <row r="329" spans="1:40" customFormat="1">
      <c r="A329" s="45">
        <v>81</v>
      </c>
      <c r="B329" s="83"/>
      <c r="C329" s="46">
        <f t="shared" si="318"/>
        <v>9785042072925</v>
      </c>
      <c r="D329" s="47" t="s">
        <v>30</v>
      </c>
      <c r="E329" s="48" t="s">
        <v>43</v>
      </c>
      <c r="F329" s="49" t="s">
        <v>6</v>
      </c>
      <c r="G329" s="50">
        <v>528</v>
      </c>
      <c r="H329" s="47" t="s">
        <v>633</v>
      </c>
      <c r="I329" s="123" t="s">
        <v>634</v>
      </c>
      <c r="J329" s="47" t="s">
        <v>635</v>
      </c>
      <c r="K329" s="51">
        <v>2026</v>
      </c>
      <c r="L329" s="47" t="s">
        <v>25</v>
      </c>
      <c r="M329" s="47" t="s">
        <v>636</v>
      </c>
      <c r="N329" s="47" t="s">
        <v>637</v>
      </c>
      <c r="O329" s="47" t="s">
        <v>638</v>
      </c>
      <c r="P329" s="47" t="s">
        <v>639</v>
      </c>
      <c r="Q329" s="81">
        <f t="shared" ref="Q329" si="337">ROUND(W329*(100%-Discount),1)</f>
        <v>59.8</v>
      </c>
      <c r="R329" s="1"/>
      <c r="S329" s="74" t="str">
        <f t="shared" si="320"/>
        <v/>
      </c>
      <c r="T329" s="52" t="str">
        <f t="shared" si="321"/>
        <v>Image</v>
      </c>
      <c r="U329" s="103">
        <v>9785042072925</v>
      </c>
      <c r="V329" s="112" t="s">
        <v>640</v>
      </c>
      <c r="W329" s="105" cm="1">
        <f t="array" ref="W329">[1]!SENTRUM_USD_PRICE_RUS_2024(AL329,2.95)</f>
        <v>59.8</v>
      </c>
      <c r="X329" s="103">
        <v>624</v>
      </c>
      <c r="Y329" s="106" t="s">
        <v>1431</v>
      </c>
      <c r="Z329" s="77" t="s">
        <v>44</v>
      </c>
      <c r="AA329" s="104" t="s">
        <v>1432</v>
      </c>
      <c r="AB329" s="104" t="s">
        <v>1433</v>
      </c>
      <c r="AC329" s="104" t="s">
        <v>1434</v>
      </c>
      <c r="AD329" s="104" t="s">
        <v>37</v>
      </c>
      <c r="AE329" s="104" t="s">
        <v>37</v>
      </c>
      <c r="AF329" s="104"/>
      <c r="AG329" s="104"/>
      <c r="AH329" t="s">
        <v>939</v>
      </c>
      <c r="AI329" t="s">
        <v>174</v>
      </c>
      <c r="AJ329" t="s">
        <v>1435</v>
      </c>
      <c r="AK329" s="121">
        <v>401.7</v>
      </c>
      <c r="AL329" s="118" cm="1">
        <f t="array" ref="AL329">[1]!SENTRUM_USD_CIF_NETTO_RUS(X329/1000,AK329*1.15,85,18)</f>
        <v>20.11</v>
      </c>
      <c r="AM329" s="121">
        <f t="shared" si="300"/>
        <v>2.973644952759821</v>
      </c>
      <c r="AN329" s="127"/>
    </row>
    <row r="330" spans="1:40" customFormat="1">
      <c r="A330" s="45">
        <v>82</v>
      </c>
      <c r="B330" s="83"/>
      <c r="C330" s="46">
        <f t="shared" si="318"/>
        <v>9785006303522</v>
      </c>
      <c r="D330" s="47" t="s">
        <v>30</v>
      </c>
      <c r="E330" s="48" t="s">
        <v>43</v>
      </c>
      <c r="F330" s="49" t="s">
        <v>6</v>
      </c>
      <c r="G330" s="50">
        <v>72</v>
      </c>
      <c r="H330" s="47" t="s">
        <v>641</v>
      </c>
      <c r="I330" s="123" t="s">
        <v>642</v>
      </c>
      <c r="J330" s="47" t="s">
        <v>643</v>
      </c>
      <c r="K330" s="51">
        <v>2026</v>
      </c>
      <c r="L330" s="47" t="s">
        <v>99</v>
      </c>
      <c r="M330" s="47" t="s">
        <v>644</v>
      </c>
      <c r="N330" s="47" t="s">
        <v>645</v>
      </c>
      <c r="O330" s="47" t="s">
        <v>646</v>
      </c>
      <c r="P330" s="47" t="s">
        <v>647</v>
      </c>
      <c r="Q330" s="81">
        <f t="shared" ref="Q330" si="338">ROUND(W330*(100%-Discount),1)</f>
        <v>45.5</v>
      </c>
      <c r="R330" s="1"/>
      <c r="S330" s="74" t="str">
        <f t="shared" si="320"/>
        <v/>
      </c>
      <c r="T330" s="52" t="str">
        <f t="shared" si="321"/>
        <v>Image</v>
      </c>
      <c r="U330" s="103">
        <v>9785006303522</v>
      </c>
      <c r="V330" s="112" t="s">
        <v>648</v>
      </c>
      <c r="W330" s="105" cm="1">
        <f t="array" ref="W330">[1]!SENTRUM_USD_PRICE_RUS_2024(AL330,2.95)</f>
        <v>45.5</v>
      </c>
      <c r="X330" s="103">
        <v>192</v>
      </c>
      <c r="Y330" s="106" t="s">
        <v>1431</v>
      </c>
      <c r="Z330" s="77" t="s">
        <v>44</v>
      </c>
      <c r="AA330" s="104" t="s">
        <v>1432</v>
      </c>
      <c r="AB330" s="104" t="s">
        <v>1433</v>
      </c>
      <c r="AC330" s="104" t="s">
        <v>1434</v>
      </c>
      <c r="AD330" s="104" t="s">
        <v>37</v>
      </c>
      <c r="AE330" s="104" t="s">
        <v>37</v>
      </c>
      <c r="AF330" s="104"/>
      <c r="AG330" s="104"/>
      <c r="AH330" t="s">
        <v>939</v>
      </c>
      <c r="AI330" t="s">
        <v>174</v>
      </c>
      <c r="AJ330" t="s">
        <v>1435</v>
      </c>
      <c r="AK330" s="121">
        <v>642.11</v>
      </c>
      <c r="AL330" s="118" cm="1">
        <f t="array" ref="AL330">[1]!SENTRUM_USD_CIF_NETTO_RUS(X330/1000,AK330*1.15,85,18)</f>
        <v>15.25</v>
      </c>
      <c r="AM330" s="121">
        <f t="shared" si="300"/>
        <v>2.9836065573770494</v>
      </c>
      <c r="AN330" s="127"/>
    </row>
    <row r="331" spans="1:40" customFormat="1">
      <c r="A331" s="45">
        <v>83</v>
      </c>
      <c r="B331" s="83"/>
      <c r="C331" s="46">
        <f t="shared" si="318"/>
        <v>9785042238642</v>
      </c>
      <c r="D331" s="47" t="s">
        <v>30</v>
      </c>
      <c r="E331" s="48" t="s">
        <v>43</v>
      </c>
      <c r="F331" s="49" t="s">
        <v>28</v>
      </c>
      <c r="G331" s="50">
        <v>160</v>
      </c>
      <c r="H331" s="47" t="s">
        <v>649</v>
      </c>
      <c r="I331" s="123" t="s">
        <v>650</v>
      </c>
      <c r="J331" s="47" t="s">
        <v>651</v>
      </c>
      <c r="K331" s="51">
        <v>2026</v>
      </c>
      <c r="L331" s="47" t="s">
        <v>25</v>
      </c>
      <c r="M331" s="47" t="s">
        <v>652</v>
      </c>
      <c r="N331" s="47" t="s">
        <v>653</v>
      </c>
      <c r="O331" s="47" t="s">
        <v>654</v>
      </c>
      <c r="P331" s="47" t="s">
        <v>655</v>
      </c>
      <c r="Q331" s="81">
        <f t="shared" ref="Q331" si="339">ROUND(W331*(100%-Discount),1)</f>
        <v>60.1</v>
      </c>
      <c r="R331" s="1"/>
      <c r="S331" s="74" t="str">
        <f t="shared" si="320"/>
        <v/>
      </c>
      <c r="T331" s="52" t="str">
        <f t="shared" si="321"/>
        <v>Image</v>
      </c>
      <c r="U331" s="103">
        <v>9785042238642</v>
      </c>
      <c r="V331" s="112" t="s">
        <v>656</v>
      </c>
      <c r="W331" s="105" cm="1">
        <f t="array" ref="W331">[1]!SENTRUM_USD_PRICE_RUS_2024(AL331,2.95)</f>
        <v>60.1</v>
      </c>
      <c r="X331" s="103">
        <v>511</v>
      </c>
      <c r="Y331" s="106" t="s">
        <v>1431</v>
      </c>
      <c r="Z331" s="77" t="s">
        <v>44</v>
      </c>
      <c r="AA331" s="104" t="s">
        <v>1432</v>
      </c>
      <c r="AB331" s="104" t="s">
        <v>1433</v>
      </c>
      <c r="AC331" s="104" t="s">
        <v>1434</v>
      </c>
      <c r="AD331" s="104" t="s">
        <v>37</v>
      </c>
      <c r="AE331" s="104" t="s">
        <v>37</v>
      </c>
      <c r="AF331" s="104"/>
      <c r="AG331" s="104"/>
      <c r="AH331" t="s">
        <v>939</v>
      </c>
      <c r="AI331" t="s">
        <v>174</v>
      </c>
      <c r="AJ331" t="s">
        <v>1435</v>
      </c>
      <c r="AK331" s="121">
        <v>542.1</v>
      </c>
      <c r="AL331" s="118" cm="1">
        <f t="array" ref="AL331">[1]!SENTRUM_USD_CIF_NETTO_RUS(X331/1000,AK331*1.15,85,18)</f>
        <v>20.190000000000001</v>
      </c>
      <c r="AM331" s="121">
        <f t="shared" si="300"/>
        <v>2.9767211490837049</v>
      </c>
      <c r="AN331" s="127"/>
    </row>
    <row r="332" spans="1:40" customFormat="1">
      <c r="A332" s="45">
        <v>84</v>
      </c>
      <c r="B332" s="83"/>
      <c r="C332" s="46">
        <f t="shared" si="318"/>
        <v>9785002810598</v>
      </c>
      <c r="D332" s="47" t="s">
        <v>30</v>
      </c>
      <c r="E332" s="48" t="s">
        <v>43</v>
      </c>
      <c r="F332" s="49" t="s">
        <v>6</v>
      </c>
      <c r="G332" s="50">
        <v>112</v>
      </c>
      <c r="H332" s="47" t="s">
        <v>657</v>
      </c>
      <c r="I332" s="123" t="s">
        <v>658</v>
      </c>
      <c r="J332" s="47" t="s">
        <v>659</v>
      </c>
      <c r="K332" s="51">
        <v>2026</v>
      </c>
      <c r="L332" s="47" t="s">
        <v>660</v>
      </c>
      <c r="M332" s="47" t="s">
        <v>661</v>
      </c>
      <c r="N332" s="47" t="s">
        <v>662</v>
      </c>
      <c r="O332" s="47" t="s">
        <v>663</v>
      </c>
      <c r="P332" s="47" t="s">
        <v>664</v>
      </c>
      <c r="Q332" s="81">
        <f t="shared" ref="Q332" si="340">ROUND(W332*(100%-Discount),1)</f>
        <v>67.400000000000006</v>
      </c>
      <c r="R332" s="1"/>
      <c r="S332" s="74" t="str">
        <f t="shared" si="320"/>
        <v/>
      </c>
      <c r="T332" s="52" t="str">
        <f t="shared" si="321"/>
        <v>Image</v>
      </c>
      <c r="U332" s="103">
        <v>9785002810598</v>
      </c>
      <c r="V332" s="112" t="s">
        <v>665</v>
      </c>
      <c r="W332" s="125" cm="1">
        <f t="array" ref="W332">[1]!SENTRUM_USD_PRICE_RUS_2024(AL332,2.5)</f>
        <v>67.400000000000006</v>
      </c>
      <c r="X332" s="103">
        <v>521</v>
      </c>
      <c r="Y332" s="106" t="s">
        <v>1431</v>
      </c>
      <c r="Z332" s="77" t="s">
        <v>44</v>
      </c>
      <c r="AA332" s="104" t="s">
        <v>1432</v>
      </c>
      <c r="AB332" s="104" t="s">
        <v>1433</v>
      </c>
      <c r="AC332" s="104" t="s">
        <v>1434</v>
      </c>
      <c r="AD332" s="104" t="s">
        <v>37</v>
      </c>
      <c r="AE332" s="104" t="s">
        <v>37</v>
      </c>
      <c r="AF332" s="104"/>
      <c r="AG332" s="104"/>
      <c r="AH332" t="s">
        <v>939</v>
      </c>
      <c r="AI332" t="s">
        <v>174</v>
      </c>
      <c r="AJ332" t="s">
        <v>1435</v>
      </c>
      <c r="AK332" s="121">
        <v>904.8</v>
      </c>
      <c r="AL332" s="118" cm="1">
        <f t="array" ref="AL332">[1]!SENTRUM_USD_CIF_NETTO_RUS(X332/1000,AK332*1.15,85,18)</f>
        <v>26.74</v>
      </c>
      <c r="AM332" s="130">
        <f t="shared" si="300"/>
        <v>2.5205684367988037</v>
      </c>
      <c r="AN332" s="127"/>
    </row>
    <row r="333" spans="1:40" customFormat="1">
      <c r="A333" s="45">
        <v>85</v>
      </c>
      <c r="B333" s="83"/>
      <c r="C333" s="46">
        <f t="shared" si="318"/>
        <v>9785389303379</v>
      </c>
      <c r="D333" s="47" t="s">
        <v>30</v>
      </c>
      <c r="E333" s="48" t="s">
        <v>43</v>
      </c>
      <c r="F333" s="49" t="s">
        <v>28</v>
      </c>
      <c r="G333" s="50">
        <v>136</v>
      </c>
      <c r="H333" s="47" t="s">
        <v>666</v>
      </c>
      <c r="I333" s="123" t="s">
        <v>667</v>
      </c>
      <c r="J333" s="47" t="s">
        <v>668</v>
      </c>
      <c r="K333" s="51">
        <v>2026</v>
      </c>
      <c r="L333" s="47" t="s">
        <v>90</v>
      </c>
      <c r="M333" s="47" t="s">
        <v>669</v>
      </c>
      <c r="N333" s="47" t="s">
        <v>670</v>
      </c>
      <c r="O333" s="47" t="s">
        <v>671</v>
      </c>
      <c r="P333" s="47" t="s">
        <v>672</v>
      </c>
      <c r="Q333" s="81">
        <f t="shared" ref="Q333" si="341">ROUND(W333*(100%-Discount),1)</f>
        <v>65</v>
      </c>
      <c r="R333" s="1"/>
      <c r="S333" s="74" t="str">
        <f t="shared" si="320"/>
        <v/>
      </c>
      <c r="T333" s="52" t="str">
        <f t="shared" si="321"/>
        <v>Image</v>
      </c>
      <c r="U333" s="103">
        <v>9785389303379</v>
      </c>
      <c r="V333" s="112" t="s">
        <v>673</v>
      </c>
      <c r="W333" s="105" cm="1">
        <f t="array" ref="W333">[1]!SENTRUM_USD_PRICE_RUS_2024(AL333,2.95)</f>
        <v>65</v>
      </c>
      <c r="X333" s="103">
        <v>556</v>
      </c>
      <c r="Y333" s="106" t="s">
        <v>1431</v>
      </c>
      <c r="Z333" s="77" t="s">
        <v>44</v>
      </c>
      <c r="AA333" s="104" t="s">
        <v>1432</v>
      </c>
      <c r="AB333" s="104" t="s">
        <v>1433</v>
      </c>
      <c r="AC333" s="104" t="s">
        <v>1434</v>
      </c>
      <c r="AD333" s="104" t="s">
        <v>37</v>
      </c>
      <c r="AE333" s="104" t="s">
        <v>37</v>
      </c>
      <c r="AF333" s="104"/>
      <c r="AG333" s="104"/>
      <c r="AH333" t="s">
        <v>939</v>
      </c>
      <c r="AI333" t="s">
        <v>174</v>
      </c>
      <c r="AJ333" t="s">
        <v>1435</v>
      </c>
      <c r="AK333" s="121">
        <v>583.74</v>
      </c>
      <c r="AL333" s="118" cm="1">
        <f t="array" ref="AL333">[1]!SENTRUM_USD_CIF_NETTO_RUS(X333/1000,AK333*1.15,85,18)</f>
        <v>21.86</v>
      </c>
      <c r="AM333" s="121">
        <f t="shared" si="300"/>
        <v>2.9734675205855443</v>
      </c>
      <c r="AN333" s="127"/>
    </row>
    <row r="334" spans="1:40" customFormat="1">
      <c r="A334" s="45">
        <v>86</v>
      </c>
      <c r="B334" s="83"/>
      <c r="C334" s="46">
        <f t="shared" si="318"/>
        <v>9785389313729</v>
      </c>
      <c r="D334" s="47" t="s">
        <v>30</v>
      </c>
      <c r="E334" s="48" t="s">
        <v>43</v>
      </c>
      <c r="F334" s="49" t="s">
        <v>6</v>
      </c>
      <c r="G334" s="50">
        <v>128</v>
      </c>
      <c r="H334" s="47" t="s">
        <v>674</v>
      </c>
      <c r="I334" s="123" t="s">
        <v>675</v>
      </c>
      <c r="J334" s="47" t="s">
        <v>676</v>
      </c>
      <c r="K334" s="51">
        <v>2026</v>
      </c>
      <c r="L334" s="47" t="s">
        <v>90</v>
      </c>
      <c r="M334" s="47" t="s">
        <v>677</v>
      </c>
      <c r="N334" s="47" t="s">
        <v>678</v>
      </c>
      <c r="O334" s="47" t="s">
        <v>679</v>
      </c>
      <c r="P334" s="47" t="s">
        <v>680</v>
      </c>
      <c r="Q334" s="81">
        <f t="shared" ref="Q334" si="342">ROUND(W334*(100%-Discount),1)</f>
        <v>44.7</v>
      </c>
      <c r="R334" s="1"/>
      <c r="S334" s="74" t="str">
        <f t="shared" si="320"/>
        <v/>
      </c>
      <c r="T334" s="52" t="str">
        <f t="shared" si="321"/>
        <v>Image</v>
      </c>
      <c r="U334" s="103">
        <v>9785389313729</v>
      </c>
      <c r="V334" s="112" t="s">
        <v>681</v>
      </c>
      <c r="W334" s="105" cm="1">
        <f t="array" ref="W334">[1]!SENTRUM_USD_PRICE_RUS_2024(AL334,2.95)</f>
        <v>44.7</v>
      </c>
      <c r="X334" s="103">
        <v>281</v>
      </c>
      <c r="Y334" s="106" t="s">
        <v>1431</v>
      </c>
      <c r="Z334" s="77" t="s">
        <v>44</v>
      </c>
      <c r="AA334" s="104" t="s">
        <v>1432</v>
      </c>
      <c r="AB334" s="104" t="s">
        <v>1433</v>
      </c>
      <c r="AC334" s="104" t="s">
        <v>1434</v>
      </c>
      <c r="AD334" s="104" t="s">
        <v>37</v>
      </c>
      <c r="AE334" s="104" t="s">
        <v>37</v>
      </c>
      <c r="AF334" s="104"/>
      <c r="AG334" s="104"/>
      <c r="AH334" t="s">
        <v>939</v>
      </c>
      <c r="AI334" t="s">
        <v>174</v>
      </c>
      <c r="AJ334" t="s">
        <v>1435</v>
      </c>
      <c r="AK334" s="121">
        <v>520.76</v>
      </c>
      <c r="AL334" s="118" cm="1">
        <f t="array" ref="AL334">[1]!SENTRUM_USD_CIF_NETTO_RUS(X334/1000,AK334*1.15,85,18)</f>
        <v>14.99</v>
      </c>
      <c r="AM334" s="121">
        <f t="shared" si="300"/>
        <v>2.9819879919946635</v>
      </c>
      <c r="AN334" s="127"/>
    </row>
    <row r="335" spans="1:40" customFormat="1">
      <c r="A335" s="45">
        <v>87</v>
      </c>
      <c r="B335" s="83"/>
      <c r="C335" s="46">
        <f t="shared" si="318"/>
        <v>9785389308114</v>
      </c>
      <c r="D335" s="47" t="s">
        <v>30</v>
      </c>
      <c r="E335" s="48" t="s">
        <v>43</v>
      </c>
      <c r="F335" s="49" t="s">
        <v>28</v>
      </c>
      <c r="G335" s="50">
        <v>64</v>
      </c>
      <c r="H335" s="47" t="s">
        <v>682</v>
      </c>
      <c r="I335" s="123" t="s">
        <v>683</v>
      </c>
      <c r="J335" s="47" t="s">
        <v>684</v>
      </c>
      <c r="K335" s="51">
        <v>2026</v>
      </c>
      <c r="L335" s="47" t="s">
        <v>90</v>
      </c>
      <c r="M335" s="47" t="s">
        <v>685</v>
      </c>
      <c r="N335" s="47" t="s">
        <v>686</v>
      </c>
      <c r="O335" s="47" t="s">
        <v>687</v>
      </c>
      <c r="P335" s="47" t="s">
        <v>688</v>
      </c>
      <c r="Q335" s="81">
        <f t="shared" ref="Q335" si="343">ROUND(W335*(100%-Discount),1)</f>
        <v>56.5</v>
      </c>
      <c r="R335" s="1"/>
      <c r="S335" s="74" t="str">
        <f t="shared" si="320"/>
        <v/>
      </c>
      <c r="T335" s="52" t="str">
        <f t="shared" si="321"/>
        <v>Image</v>
      </c>
      <c r="U335" s="103">
        <v>9785389308114</v>
      </c>
      <c r="V335" s="112" t="s">
        <v>689</v>
      </c>
      <c r="W335" s="105" cm="1">
        <f t="array" ref="W335">[1]!SENTRUM_USD_PRICE_RUS_2024(AL335,2.95)</f>
        <v>56.5</v>
      </c>
      <c r="X335" s="103">
        <v>520</v>
      </c>
      <c r="Y335" s="106" t="s">
        <v>1431</v>
      </c>
      <c r="Z335" s="77" t="s">
        <v>44</v>
      </c>
      <c r="AA335" s="104" t="s">
        <v>1432</v>
      </c>
      <c r="AB335" s="104" t="s">
        <v>1433</v>
      </c>
      <c r="AC335" s="104" t="s">
        <v>1434</v>
      </c>
      <c r="AD335" s="104" t="s">
        <v>37</v>
      </c>
      <c r="AE335" s="104" t="s">
        <v>37</v>
      </c>
      <c r="AF335" s="104"/>
      <c r="AG335" s="104"/>
      <c r="AH335" t="s">
        <v>939</v>
      </c>
      <c r="AI335" t="s">
        <v>174</v>
      </c>
      <c r="AJ335" t="s">
        <v>1435</v>
      </c>
      <c r="AK335" s="121">
        <v>462</v>
      </c>
      <c r="AL335" s="118" cm="1">
        <f t="array" ref="AL335">[1]!SENTRUM_USD_CIF_NETTO_RUS(X335/1000,AK335*1.15,85,18)</f>
        <v>18.98</v>
      </c>
      <c r="AM335" s="121">
        <f t="shared" si="300"/>
        <v>2.9768177028450999</v>
      </c>
      <c r="AN335" s="127"/>
    </row>
    <row r="336" spans="1:40" customFormat="1">
      <c r="A336" s="45">
        <v>88</v>
      </c>
      <c r="B336" s="83"/>
      <c r="C336" s="46">
        <f t="shared" si="318"/>
        <v>9785171730932</v>
      </c>
      <c r="D336" s="47" t="s">
        <v>30</v>
      </c>
      <c r="E336" s="48" t="s">
        <v>43</v>
      </c>
      <c r="F336" s="49" t="s">
        <v>6</v>
      </c>
      <c r="G336" s="50">
        <v>240</v>
      </c>
      <c r="H336" s="47" t="s">
        <v>690</v>
      </c>
      <c r="I336" s="123" t="s">
        <v>691</v>
      </c>
      <c r="J336" s="47" t="s">
        <v>692</v>
      </c>
      <c r="K336" s="51">
        <v>2026</v>
      </c>
      <c r="L336" s="47" t="s">
        <v>24</v>
      </c>
      <c r="M336" s="47" t="s">
        <v>693</v>
      </c>
      <c r="N336" s="47" t="s">
        <v>694</v>
      </c>
      <c r="O336" s="47" t="s">
        <v>695</v>
      </c>
      <c r="P336" s="47" t="s">
        <v>696</v>
      </c>
      <c r="Q336" s="81">
        <f t="shared" ref="Q336" si="344">ROUND(W336*(100%-Discount),1)</f>
        <v>53.2</v>
      </c>
      <c r="R336" s="1"/>
      <c r="S336" s="74" t="str">
        <f t="shared" si="320"/>
        <v/>
      </c>
      <c r="T336" s="52" t="str">
        <f t="shared" si="321"/>
        <v>Image</v>
      </c>
      <c r="U336" s="103">
        <v>9785171730932</v>
      </c>
      <c r="V336" s="112" t="s">
        <v>697</v>
      </c>
      <c r="W336" s="105" cm="1">
        <f t="array" ref="W336">[1]!SENTRUM_USD_PRICE_RUS_2024(AL336,2.95)</f>
        <v>53.2</v>
      </c>
      <c r="X336" s="103">
        <v>500</v>
      </c>
      <c r="Y336" s="106" t="s">
        <v>1431</v>
      </c>
      <c r="Z336" s="77" t="s">
        <v>44</v>
      </c>
      <c r="AA336" s="104" t="s">
        <v>1432</v>
      </c>
      <c r="AB336" s="104" t="s">
        <v>1433</v>
      </c>
      <c r="AC336" s="104" t="s">
        <v>1434</v>
      </c>
      <c r="AD336" s="104" t="s">
        <v>37</v>
      </c>
      <c r="AE336" s="104" t="s">
        <v>37</v>
      </c>
      <c r="AF336" s="104"/>
      <c r="AG336" s="104"/>
      <c r="AH336" t="s">
        <v>939</v>
      </c>
      <c r="AI336" t="s">
        <v>174</v>
      </c>
      <c r="AJ336" t="s">
        <v>1435</v>
      </c>
      <c r="AK336" s="121">
        <v>422.4</v>
      </c>
      <c r="AL336" s="118" cm="1">
        <f t="array" ref="AL336">[1]!SENTRUM_USD_CIF_NETTO_RUS(X336/1000,AK336*1.15,85,18)</f>
        <v>17.87</v>
      </c>
      <c r="AM336" s="121">
        <f t="shared" si="300"/>
        <v>2.9770565193060996</v>
      </c>
      <c r="AN336" s="127"/>
    </row>
    <row r="337" spans="1:40" customFormat="1">
      <c r="A337" s="45">
        <v>89</v>
      </c>
      <c r="B337" s="83"/>
      <c r="C337" s="46">
        <f t="shared" si="318"/>
        <v>9785171856298</v>
      </c>
      <c r="D337" s="47" t="s">
        <v>30</v>
      </c>
      <c r="E337" s="48" t="s">
        <v>43</v>
      </c>
      <c r="F337" s="49" t="s">
        <v>28</v>
      </c>
      <c r="G337" s="50">
        <v>136</v>
      </c>
      <c r="H337" s="47" t="s">
        <v>698</v>
      </c>
      <c r="I337" s="123" t="s">
        <v>699</v>
      </c>
      <c r="J337" s="47" t="s">
        <v>700</v>
      </c>
      <c r="K337" s="51">
        <v>2026</v>
      </c>
      <c r="L337" s="47" t="s">
        <v>24</v>
      </c>
      <c r="M337" s="47" t="s">
        <v>701</v>
      </c>
      <c r="N337" s="47" t="s">
        <v>702</v>
      </c>
      <c r="O337" s="47" t="s">
        <v>703</v>
      </c>
      <c r="P337" s="47" t="s">
        <v>704</v>
      </c>
      <c r="Q337" s="81">
        <f t="shared" ref="Q337" si="345">ROUND(W337*(100%-Discount),1)</f>
        <v>60.4</v>
      </c>
      <c r="R337" s="1"/>
      <c r="S337" s="74" t="str">
        <f t="shared" si="320"/>
        <v/>
      </c>
      <c r="T337" s="52" t="str">
        <f t="shared" si="321"/>
        <v>Image</v>
      </c>
      <c r="U337" s="103">
        <v>9785171856298</v>
      </c>
      <c r="V337" s="112" t="s">
        <v>705</v>
      </c>
      <c r="W337" s="105" cm="1">
        <f t="array" ref="W337">[1]!SENTRUM_USD_PRICE_RUS_2024(AL337,2.95)</f>
        <v>60.4</v>
      </c>
      <c r="X337" s="103">
        <v>523</v>
      </c>
      <c r="Y337" s="106" t="s">
        <v>1431</v>
      </c>
      <c r="Z337" s="77" t="s">
        <v>44</v>
      </c>
      <c r="AA337" s="104" t="s">
        <v>1432</v>
      </c>
      <c r="AB337" s="104" t="s">
        <v>1433</v>
      </c>
      <c r="AC337" s="104" t="s">
        <v>1434</v>
      </c>
      <c r="AD337" s="104" t="s">
        <v>37</v>
      </c>
      <c r="AE337" s="104" t="s">
        <v>37</v>
      </c>
      <c r="AF337" s="104"/>
      <c r="AG337" s="104"/>
      <c r="AH337" t="s">
        <v>939</v>
      </c>
      <c r="AI337" t="s">
        <v>174</v>
      </c>
      <c r="AJ337" t="s">
        <v>1435</v>
      </c>
      <c r="AK337" s="121">
        <v>533.76</v>
      </c>
      <c r="AL337" s="118" cm="1">
        <f t="array" ref="AL337">[1]!SENTRUM_USD_CIF_NETTO_RUS(X337/1000,AK337*1.15,85,18)</f>
        <v>20.3</v>
      </c>
      <c r="AM337" s="121">
        <f t="shared" si="300"/>
        <v>2.9753694581280787</v>
      </c>
      <c r="AN337" s="127"/>
    </row>
    <row r="338" spans="1:40" customFormat="1">
      <c r="A338" s="45">
        <v>90</v>
      </c>
      <c r="B338" s="83"/>
      <c r="C338" s="46">
        <f t="shared" si="318"/>
        <v>9785171881122</v>
      </c>
      <c r="D338" s="47" t="s">
        <v>30</v>
      </c>
      <c r="E338" s="48" t="s">
        <v>43</v>
      </c>
      <c r="F338" s="49" t="s">
        <v>28</v>
      </c>
      <c r="G338" s="50">
        <v>64</v>
      </c>
      <c r="H338" s="47" t="s">
        <v>706</v>
      </c>
      <c r="I338" s="123" t="s">
        <v>707</v>
      </c>
      <c r="J338" s="47" t="s">
        <v>708</v>
      </c>
      <c r="K338" s="51">
        <v>2026</v>
      </c>
      <c r="L338" s="47" t="s">
        <v>24</v>
      </c>
      <c r="M338" s="47" t="s">
        <v>581</v>
      </c>
      <c r="N338" s="47" t="s">
        <v>709</v>
      </c>
      <c r="O338" s="47" t="s">
        <v>710</v>
      </c>
      <c r="P338" s="47" t="s">
        <v>711</v>
      </c>
      <c r="Q338" s="81">
        <f t="shared" ref="Q338" si="346">ROUND(W338*(100%-Discount),1)</f>
        <v>34.4</v>
      </c>
      <c r="R338" s="1"/>
      <c r="S338" s="74" t="str">
        <f t="shared" si="320"/>
        <v/>
      </c>
      <c r="T338" s="52" t="str">
        <f t="shared" si="321"/>
        <v>Image</v>
      </c>
      <c r="U338" s="103">
        <v>9785171881122</v>
      </c>
      <c r="V338" s="112" t="s">
        <v>712</v>
      </c>
      <c r="W338" s="105" cm="1">
        <f t="array" ref="W338">[1]!SENTRUM_USD_PRICE_RUS_2024(AL338,2.95)</f>
        <v>34.4</v>
      </c>
      <c r="X338" s="103">
        <v>240</v>
      </c>
      <c r="Y338" s="106" t="s">
        <v>1431</v>
      </c>
      <c r="Z338" s="77" t="s">
        <v>44</v>
      </c>
      <c r="AA338" s="104" t="s">
        <v>1432</v>
      </c>
      <c r="AB338" s="104" t="s">
        <v>1433</v>
      </c>
      <c r="AC338" s="104" t="s">
        <v>1434</v>
      </c>
      <c r="AD338" s="104" t="s">
        <v>37</v>
      </c>
      <c r="AE338" s="104" t="s">
        <v>37</v>
      </c>
      <c r="AF338" s="104"/>
      <c r="AG338" s="104"/>
      <c r="AH338" t="s">
        <v>939</v>
      </c>
      <c r="AI338" t="s">
        <v>174</v>
      </c>
      <c r="AJ338" t="s">
        <v>1435</v>
      </c>
      <c r="AK338" s="121">
        <v>368.64</v>
      </c>
      <c r="AL338" s="118" cm="1">
        <f t="array" ref="AL338">[1]!SENTRUM_USD_CIF_NETTO_RUS(X338/1000,AK338*1.15,85,18)</f>
        <v>11.48</v>
      </c>
      <c r="AM338" s="121">
        <f t="shared" si="300"/>
        <v>2.9965156794425085</v>
      </c>
      <c r="AN338" s="127"/>
    </row>
    <row r="339" spans="1:40" customFormat="1">
      <c r="A339" s="45">
        <v>91</v>
      </c>
      <c r="B339" s="83"/>
      <c r="C339" s="46">
        <f t="shared" si="318"/>
        <v>9785001145196</v>
      </c>
      <c r="D339" s="47" t="s">
        <v>30</v>
      </c>
      <c r="E339" s="48" t="s">
        <v>43</v>
      </c>
      <c r="F339" s="49" t="s">
        <v>6</v>
      </c>
      <c r="G339" s="50">
        <v>160</v>
      </c>
      <c r="H339" s="47" t="s">
        <v>713</v>
      </c>
      <c r="I339" s="123" t="s">
        <v>714</v>
      </c>
      <c r="J339" s="47" t="s">
        <v>715</v>
      </c>
      <c r="K339" s="51">
        <v>2026</v>
      </c>
      <c r="L339" s="47" t="s">
        <v>324</v>
      </c>
      <c r="M339" s="47" t="s">
        <v>716</v>
      </c>
      <c r="N339" s="47" t="s">
        <v>717</v>
      </c>
      <c r="O339" s="47" t="s">
        <v>718</v>
      </c>
      <c r="P339" s="47" t="s">
        <v>719</v>
      </c>
      <c r="Q339" s="81">
        <f t="shared" ref="Q339" si="347">ROUND(W339*(100%-Discount),1)</f>
        <v>42.2</v>
      </c>
      <c r="R339" s="1"/>
      <c r="S339" s="74" t="str">
        <f t="shared" si="320"/>
        <v/>
      </c>
      <c r="T339" s="52" t="str">
        <f t="shared" si="321"/>
        <v>Image</v>
      </c>
      <c r="U339" s="103">
        <v>9785001145196</v>
      </c>
      <c r="V339" s="112" t="s">
        <v>720</v>
      </c>
      <c r="W339" s="105" cm="1">
        <f t="array" ref="W339">[1]!SENTRUM_USD_PRICE_RUS_2024(AL339,2.95)</f>
        <v>42.2</v>
      </c>
      <c r="X339" s="103">
        <v>261</v>
      </c>
      <c r="Y339" s="106" t="s">
        <v>1431</v>
      </c>
      <c r="Z339" s="77" t="s">
        <v>44</v>
      </c>
      <c r="AA339" s="104" t="s">
        <v>1432</v>
      </c>
      <c r="AB339" s="104" t="s">
        <v>1433</v>
      </c>
      <c r="AC339" s="104" t="s">
        <v>1434</v>
      </c>
      <c r="AD339" s="104" t="s">
        <v>37</v>
      </c>
      <c r="AE339" s="104" t="s">
        <v>37</v>
      </c>
      <c r="AF339" s="104"/>
      <c r="AG339" s="104"/>
      <c r="AH339" t="s">
        <v>939</v>
      </c>
      <c r="AI339" t="s">
        <v>174</v>
      </c>
      <c r="AJ339" t="s">
        <v>1435</v>
      </c>
      <c r="AK339" s="121">
        <v>495</v>
      </c>
      <c r="AL339" s="118" cm="1">
        <f t="array" ref="AL339">[1]!SENTRUM_USD_CIF_NETTO_RUS(X339/1000,AK339*1.15,85,18)</f>
        <v>14.12</v>
      </c>
      <c r="AM339" s="121">
        <f t="shared" si="300"/>
        <v>2.9886685552407934</v>
      </c>
      <c r="AN339" s="127"/>
    </row>
    <row r="340" spans="1:40" customFormat="1">
      <c r="A340" s="45">
        <v>92</v>
      </c>
      <c r="B340" s="83"/>
      <c r="C340" s="46">
        <f t="shared" si="318"/>
        <v>9785001145264</v>
      </c>
      <c r="D340" s="47" t="s">
        <v>30</v>
      </c>
      <c r="E340" s="48" t="s">
        <v>43</v>
      </c>
      <c r="F340" s="49" t="s">
        <v>6</v>
      </c>
      <c r="G340" s="50">
        <v>160</v>
      </c>
      <c r="H340" s="47" t="s">
        <v>713</v>
      </c>
      <c r="I340" s="123" t="s">
        <v>721</v>
      </c>
      <c r="J340" s="47" t="s">
        <v>722</v>
      </c>
      <c r="K340" s="51">
        <v>2026</v>
      </c>
      <c r="L340" s="47" t="s">
        <v>324</v>
      </c>
      <c r="M340" s="47" t="s">
        <v>716</v>
      </c>
      <c r="N340" s="47" t="s">
        <v>717</v>
      </c>
      <c r="O340" s="47" t="s">
        <v>723</v>
      </c>
      <c r="P340" s="47" t="s">
        <v>724</v>
      </c>
      <c r="Q340" s="81">
        <f t="shared" ref="Q340" si="348">ROUND(W340*(100%-Discount),1)</f>
        <v>42.2</v>
      </c>
      <c r="R340" s="1"/>
      <c r="S340" s="74" t="str">
        <f t="shared" si="320"/>
        <v/>
      </c>
      <c r="T340" s="52" t="str">
        <f t="shared" si="321"/>
        <v>Image</v>
      </c>
      <c r="U340" s="103">
        <v>9785001145264</v>
      </c>
      <c r="V340" s="112" t="s">
        <v>725</v>
      </c>
      <c r="W340" s="105" cm="1">
        <f t="array" ref="W340">[1]!SENTRUM_USD_PRICE_RUS_2024(AL340,2.95)</f>
        <v>42.2</v>
      </c>
      <c r="X340" s="103">
        <v>261</v>
      </c>
      <c r="Y340" s="106" t="s">
        <v>1431</v>
      </c>
      <c r="Z340" s="77" t="s">
        <v>44</v>
      </c>
      <c r="AA340" s="104" t="s">
        <v>1432</v>
      </c>
      <c r="AB340" s="104" t="s">
        <v>1433</v>
      </c>
      <c r="AC340" s="104" t="s">
        <v>1434</v>
      </c>
      <c r="AD340" s="104" t="s">
        <v>37</v>
      </c>
      <c r="AE340" s="104" t="s">
        <v>37</v>
      </c>
      <c r="AF340" s="104"/>
      <c r="AG340" s="104"/>
      <c r="AH340" t="s">
        <v>939</v>
      </c>
      <c r="AI340" t="s">
        <v>174</v>
      </c>
      <c r="AJ340" t="s">
        <v>1435</v>
      </c>
      <c r="AK340" s="121">
        <v>495</v>
      </c>
      <c r="AL340" s="118" cm="1">
        <f t="array" ref="AL340">[1]!SENTRUM_USD_CIF_NETTO_RUS(X340/1000,AK340*1.15,85,18)</f>
        <v>14.12</v>
      </c>
      <c r="AM340" s="121">
        <f t="shared" si="300"/>
        <v>2.9886685552407934</v>
      </c>
      <c r="AN340" s="127"/>
    </row>
    <row r="341" spans="1:40" customFormat="1">
      <c r="A341" s="45">
        <v>93</v>
      </c>
      <c r="B341" s="83"/>
      <c r="C341" s="46">
        <f t="shared" si="318"/>
        <v>9785042456909</v>
      </c>
      <c r="D341" s="47" t="s">
        <v>30</v>
      </c>
      <c r="E341" s="48" t="s">
        <v>43</v>
      </c>
      <c r="F341" s="49" t="s">
        <v>28</v>
      </c>
      <c r="G341" s="50">
        <v>272</v>
      </c>
      <c r="H341" s="47" t="s">
        <v>726</v>
      </c>
      <c r="I341" s="123" t="s">
        <v>727</v>
      </c>
      <c r="J341" s="47" t="s">
        <v>728</v>
      </c>
      <c r="K341" s="51">
        <v>2026</v>
      </c>
      <c r="L341" s="47" t="s">
        <v>729</v>
      </c>
      <c r="M341" s="47" t="s">
        <v>730</v>
      </c>
      <c r="N341" s="47" t="s">
        <v>731</v>
      </c>
      <c r="O341" s="47" t="s">
        <v>732</v>
      </c>
      <c r="P341" s="47" t="s">
        <v>733</v>
      </c>
      <c r="Q341" s="81">
        <f t="shared" ref="Q341" si="349">ROUND(W341*(100%-Discount),1)</f>
        <v>51.2</v>
      </c>
      <c r="R341" s="1"/>
      <c r="S341" s="74" t="str">
        <f t="shared" si="320"/>
        <v/>
      </c>
      <c r="T341" s="52" t="str">
        <f t="shared" si="321"/>
        <v>Image</v>
      </c>
      <c r="U341" s="103">
        <v>9785042456909</v>
      </c>
      <c r="V341" s="112" t="s">
        <v>734</v>
      </c>
      <c r="W341" s="105" cm="1">
        <f t="array" ref="W341">[1]!SENTRUM_USD_PRICE_RUS_2024(AL341,2.95)</f>
        <v>51.2</v>
      </c>
      <c r="X341" s="103">
        <v>439</v>
      </c>
      <c r="Y341" s="106" t="s">
        <v>1431</v>
      </c>
      <c r="Z341" s="77" t="s">
        <v>44</v>
      </c>
      <c r="AA341" s="104" t="s">
        <v>1432</v>
      </c>
      <c r="AB341" s="104" t="s">
        <v>1433</v>
      </c>
      <c r="AC341" s="104" t="s">
        <v>1434</v>
      </c>
      <c r="AD341" s="104" t="s">
        <v>37</v>
      </c>
      <c r="AE341" s="104" t="s">
        <v>37</v>
      </c>
      <c r="AF341" s="104"/>
      <c r="AG341" s="104"/>
      <c r="AH341" t="s">
        <v>939</v>
      </c>
      <c r="AI341" t="s">
        <v>174</v>
      </c>
      <c r="AJ341" t="s">
        <v>1435</v>
      </c>
      <c r="AK341" s="121">
        <v>456.3</v>
      </c>
      <c r="AL341" s="118" cm="1">
        <f t="array" ref="AL341">[1]!SENTRUM_USD_CIF_NETTO_RUS(X341/1000,AK341*1.15,85,18)</f>
        <v>17.18</v>
      </c>
      <c r="AM341" s="121">
        <f t="shared" si="300"/>
        <v>2.9802095459837021</v>
      </c>
      <c r="AN341" s="127"/>
    </row>
    <row r="342" spans="1:40" customFormat="1">
      <c r="A342" s="45">
        <v>94</v>
      </c>
      <c r="B342" s="83"/>
      <c r="C342" s="46">
        <f t="shared" si="318"/>
        <v>9785961498615</v>
      </c>
      <c r="D342" s="47" t="s">
        <v>30</v>
      </c>
      <c r="E342" s="48" t="s">
        <v>43</v>
      </c>
      <c r="F342" s="49" t="s">
        <v>28</v>
      </c>
      <c r="G342" s="50">
        <v>72</v>
      </c>
      <c r="H342" s="47" t="s">
        <v>735</v>
      </c>
      <c r="I342" s="123" t="s">
        <v>736</v>
      </c>
      <c r="J342" s="47" t="s">
        <v>737</v>
      </c>
      <c r="K342" s="51">
        <v>2026</v>
      </c>
      <c r="L342" s="47" t="s">
        <v>99</v>
      </c>
      <c r="M342" s="47" t="s">
        <v>738</v>
      </c>
      <c r="N342" s="47" t="s">
        <v>739</v>
      </c>
      <c r="O342" s="47" t="s">
        <v>740</v>
      </c>
      <c r="P342" s="47" t="s">
        <v>741</v>
      </c>
      <c r="Q342" s="81">
        <f t="shared" ref="Q342" si="350">ROUND(W342*(100%-Discount),1)</f>
        <v>64.3</v>
      </c>
      <c r="R342" s="1"/>
      <c r="S342" s="74" t="str">
        <f t="shared" si="320"/>
        <v/>
      </c>
      <c r="T342" s="52" t="str">
        <f t="shared" si="321"/>
        <v>Image</v>
      </c>
      <c r="U342" s="103">
        <v>9785961498615</v>
      </c>
      <c r="V342" s="112" t="s">
        <v>742</v>
      </c>
      <c r="W342" s="105" cm="1">
        <f t="array" ref="W342">[1]!SENTRUM_USD_PRICE_RUS_2024(AL342,2.95)</f>
        <v>64.3</v>
      </c>
      <c r="X342" s="103">
        <v>471</v>
      </c>
      <c r="Y342" s="106" t="s">
        <v>1431</v>
      </c>
      <c r="Z342" s="77" t="s">
        <v>44</v>
      </c>
      <c r="AA342" s="104" t="s">
        <v>1432</v>
      </c>
      <c r="AB342" s="104" t="s">
        <v>1433</v>
      </c>
      <c r="AC342" s="104" t="s">
        <v>1434</v>
      </c>
      <c r="AD342" s="104" t="s">
        <v>37</v>
      </c>
      <c r="AE342" s="104" t="s">
        <v>37</v>
      </c>
      <c r="AF342" s="104"/>
      <c r="AG342" s="104"/>
      <c r="AH342" t="s">
        <v>939</v>
      </c>
      <c r="AI342" t="s">
        <v>174</v>
      </c>
      <c r="AJ342" t="s">
        <v>1435</v>
      </c>
      <c r="AK342" s="121">
        <v>672.34</v>
      </c>
      <c r="AL342" s="118" cm="1">
        <f t="array" ref="AL342">[1]!SENTRUM_USD_CIF_NETTO_RUS(X342/1000,AK342*1.15,85,18)</f>
        <v>21.63</v>
      </c>
      <c r="AM342" s="121">
        <f t="shared" si="300"/>
        <v>2.9727230698104483</v>
      </c>
      <c r="AN342" s="127"/>
    </row>
    <row r="343" spans="1:40" customFormat="1">
      <c r="A343" s="45">
        <v>95</v>
      </c>
      <c r="B343" s="83"/>
      <c r="C343" s="46">
        <f t="shared" si="318"/>
        <v>9785042324451</v>
      </c>
      <c r="D343" s="47" t="s">
        <v>30</v>
      </c>
      <c r="E343" s="48" t="s">
        <v>43</v>
      </c>
      <c r="F343" s="49" t="s">
        <v>28</v>
      </c>
      <c r="G343" s="50">
        <v>96</v>
      </c>
      <c r="H343" s="47" t="s">
        <v>743</v>
      </c>
      <c r="I343" s="123" t="s">
        <v>744</v>
      </c>
      <c r="J343" s="47" t="s">
        <v>745</v>
      </c>
      <c r="K343" s="51">
        <v>2026</v>
      </c>
      <c r="L343" s="47" t="s">
        <v>729</v>
      </c>
      <c r="M343" s="47" t="s">
        <v>746</v>
      </c>
      <c r="N343" s="47" t="s">
        <v>747</v>
      </c>
      <c r="O343" s="47" t="s">
        <v>748</v>
      </c>
      <c r="P343" s="47" t="s">
        <v>749</v>
      </c>
      <c r="Q343" s="81">
        <f t="shared" ref="Q343" si="351">ROUND(W343*(100%-Discount),1)</f>
        <v>35.4</v>
      </c>
      <c r="R343" s="1"/>
      <c r="S343" s="74" t="str">
        <f t="shared" si="320"/>
        <v/>
      </c>
      <c r="T343" s="52" t="str">
        <f t="shared" si="321"/>
        <v>Image</v>
      </c>
      <c r="U343" s="103">
        <v>9785042324451</v>
      </c>
      <c r="V343" s="112" t="s">
        <v>750</v>
      </c>
      <c r="W343" s="105" cm="1">
        <f t="array" ref="W343">[1]!SENTRUM_USD_PRICE_RUS_2024(AL343,2.95)</f>
        <v>35.4</v>
      </c>
      <c r="X343" s="103">
        <v>298</v>
      </c>
      <c r="Y343" s="106" t="s">
        <v>1431</v>
      </c>
      <c r="Z343" s="77" t="s">
        <v>44</v>
      </c>
      <c r="AA343" s="104" t="s">
        <v>1432</v>
      </c>
      <c r="AB343" s="104" t="s">
        <v>1433</v>
      </c>
      <c r="AC343" s="104" t="s">
        <v>1434</v>
      </c>
      <c r="AD343" s="104" t="s">
        <v>37</v>
      </c>
      <c r="AE343" s="104" t="s">
        <v>37</v>
      </c>
      <c r="AF343" s="104"/>
      <c r="AG343" s="104"/>
      <c r="AH343" t="s">
        <v>939</v>
      </c>
      <c r="AI343" t="s">
        <v>174</v>
      </c>
      <c r="AJ343" t="s">
        <v>1435</v>
      </c>
      <c r="AK343" s="121">
        <v>319.8</v>
      </c>
      <c r="AL343" s="118" cm="1">
        <f t="array" ref="AL343">[1]!SENTRUM_USD_CIF_NETTO_RUS(X343/1000,AK343*1.15,85,18)</f>
        <v>11.84</v>
      </c>
      <c r="AM343" s="121">
        <f t="shared" si="300"/>
        <v>2.9898648648648649</v>
      </c>
      <c r="AN343" s="127"/>
    </row>
    <row r="344" spans="1:40" customFormat="1">
      <c r="A344" s="45">
        <v>96</v>
      </c>
      <c r="B344" s="83"/>
      <c r="C344" s="46">
        <f t="shared" si="318"/>
        <v>9785042461026</v>
      </c>
      <c r="D344" s="47" t="s">
        <v>30</v>
      </c>
      <c r="E344" s="48" t="s">
        <v>43</v>
      </c>
      <c r="F344" s="49" t="s">
        <v>28</v>
      </c>
      <c r="G344" s="50">
        <v>272</v>
      </c>
      <c r="H344" s="47" t="s">
        <v>751</v>
      </c>
      <c r="I344" s="123" t="s">
        <v>752</v>
      </c>
      <c r="J344" s="47" t="s">
        <v>753</v>
      </c>
      <c r="K344" s="51">
        <v>2026</v>
      </c>
      <c r="L344" s="47" t="s">
        <v>729</v>
      </c>
      <c r="M344" s="47" t="s">
        <v>754</v>
      </c>
      <c r="N344" s="47" t="s">
        <v>755</v>
      </c>
      <c r="O344" s="47" t="s">
        <v>756</v>
      </c>
      <c r="P344" s="47" t="s">
        <v>757</v>
      </c>
      <c r="Q344" s="81">
        <f t="shared" ref="Q344" si="352">ROUND(W344*(100%-Discount),1)</f>
        <v>37.9</v>
      </c>
      <c r="R344" s="1"/>
      <c r="S344" s="74" t="str">
        <f t="shared" si="320"/>
        <v/>
      </c>
      <c r="T344" s="52" t="str">
        <f t="shared" si="321"/>
        <v>Image</v>
      </c>
      <c r="U344" s="103">
        <v>9785042461026</v>
      </c>
      <c r="V344" s="112" t="s">
        <v>758</v>
      </c>
      <c r="W344" s="105" cm="1">
        <f t="array" ref="W344">[1]!SENTRUM_USD_PRICE_RUS_2024(AL344,2.95)</f>
        <v>37.9</v>
      </c>
      <c r="X344" s="103">
        <v>384</v>
      </c>
      <c r="Y344" s="106" t="s">
        <v>1431</v>
      </c>
      <c r="Z344" s="77" t="s">
        <v>44</v>
      </c>
      <c r="AA344" s="104" t="s">
        <v>1432</v>
      </c>
      <c r="AB344" s="104" t="s">
        <v>1433</v>
      </c>
      <c r="AC344" s="104" t="s">
        <v>1434</v>
      </c>
      <c r="AD344" s="104" t="s">
        <v>37</v>
      </c>
      <c r="AE344" s="104" t="s">
        <v>37</v>
      </c>
      <c r="AF344" s="104"/>
      <c r="AG344" s="104"/>
      <c r="AH344" t="s">
        <v>939</v>
      </c>
      <c r="AI344" t="s">
        <v>174</v>
      </c>
      <c r="AJ344" t="s">
        <v>1435</v>
      </c>
      <c r="AK344" s="121">
        <v>265.2</v>
      </c>
      <c r="AL344" s="118" cm="1">
        <f t="array" ref="AL344">[1]!SENTRUM_USD_CIF_NETTO_RUS(X344/1000,AK344*1.15,85,18)</f>
        <v>12.69</v>
      </c>
      <c r="AM344" s="121">
        <f t="shared" si="300"/>
        <v>2.9866036249014973</v>
      </c>
      <c r="AN344" s="127"/>
    </row>
    <row r="345" spans="1:40" customFormat="1">
      <c r="A345" s="45">
        <v>97</v>
      </c>
      <c r="B345" s="83"/>
      <c r="C345" s="46">
        <f t="shared" si="318"/>
        <v>9785171878733</v>
      </c>
      <c r="D345" s="47" t="s">
        <v>30</v>
      </c>
      <c r="E345" s="48" t="s">
        <v>43</v>
      </c>
      <c r="F345" s="49" t="s">
        <v>28</v>
      </c>
      <c r="G345" s="50">
        <v>224</v>
      </c>
      <c r="H345" s="47" t="s">
        <v>751</v>
      </c>
      <c r="I345" s="123" t="s">
        <v>759</v>
      </c>
      <c r="J345" s="47" t="s">
        <v>760</v>
      </c>
      <c r="K345" s="51">
        <v>2026</v>
      </c>
      <c r="L345" s="47" t="s">
        <v>24</v>
      </c>
      <c r="M345" s="47" t="s">
        <v>761</v>
      </c>
      <c r="N345" s="47" t="s">
        <v>755</v>
      </c>
      <c r="O345" s="47" t="s">
        <v>762</v>
      </c>
      <c r="P345" s="47" t="s">
        <v>763</v>
      </c>
      <c r="Q345" s="81">
        <f t="shared" ref="Q345" si="353">ROUND(W345*(100%-Discount),1)</f>
        <v>29.6</v>
      </c>
      <c r="R345" s="1"/>
      <c r="S345" s="74" t="str">
        <f t="shared" si="320"/>
        <v/>
      </c>
      <c r="T345" s="52" t="str">
        <f t="shared" si="321"/>
        <v>Image</v>
      </c>
      <c r="U345" s="103">
        <v>9785171878733</v>
      </c>
      <c r="V345" s="112" t="s">
        <v>764</v>
      </c>
      <c r="W345" s="105" cm="1">
        <f t="array" ref="W345">[1]!SENTRUM_USD_PRICE_RUS_2024(AL345,2.95)</f>
        <v>29.6</v>
      </c>
      <c r="X345" s="103">
        <v>253</v>
      </c>
      <c r="Y345" s="106" t="s">
        <v>1431</v>
      </c>
      <c r="Z345" s="77" t="s">
        <v>44</v>
      </c>
      <c r="AA345" s="104" t="s">
        <v>1432</v>
      </c>
      <c r="AB345" s="104" t="s">
        <v>1433</v>
      </c>
      <c r="AC345" s="104" t="s">
        <v>1434</v>
      </c>
      <c r="AD345" s="104" t="s">
        <v>37</v>
      </c>
      <c r="AE345" s="104" t="s">
        <v>37</v>
      </c>
      <c r="AF345" s="104"/>
      <c r="AG345" s="104"/>
      <c r="AH345" t="s">
        <v>939</v>
      </c>
      <c r="AI345" t="s">
        <v>174</v>
      </c>
      <c r="AJ345" t="s">
        <v>1435</v>
      </c>
      <c r="AK345" s="121">
        <v>261.12</v>
      </c>
      <c r="AL345" s="118" cm="1">
        <f t="array" ref="AL345">[1]!SENTRUM_USD_CIF_NETTO_RUS(X345/1000,AK345*1.15,85,18)</f>
        <v>9.8699999999999992</v>
      </c>
      <c r="AM345" s="121">
        <f t="shared" si="300"/>
        <v>2.9989868287740631</v>
      </c>
      <c r="AN345" s="127"/>
    </row>
    <row r="346" spans="1:40" customFormat="1">
      <c r="A346" s="45">
        <v>98</v>
      </c>
      <c r="B346" s="83"/>
      <c r="C346" s="46">
        <f t="shared" si="318"/>
        <v>9785042344213</v>
      </c>
      <c r="D346" s="47" t="s">
        <v>30</v>
      </c>
      <c r="E346" s="48" t="s">
        <v>43</v>
      </c>
      <c r="F346" s="49" t="s">
        <v>28</v>
      </c>
      <c r="G346" s="50">
        <v>32</v>
      </c>
      <c r="H346" s="47" t="s">
        <v>765</v>
      </c>
      <c r="I346" s="123" t="s">
        <v>766</v>
      </c>
      <c r="J346" s="47" t="s">
        <v>767</v>
      </c>
      <c r="K346" s="51">
        <v>2026</v>
      </c>
      <c r="L346" s="47" t="s">
        <v>239</v>
      </c>
      <c r="M346" s="47" t="s">
        <v>768</v>
      </c>
      <c r="N346" s="47" t="s">
        <v>769</v>
      </c>
      <c r="O346" s="47" t="s">
        <v>770</v>
      </c>
      <c r="P346" s="47" t="s">
        <v>771</v>
      </c>
      <c r="Q346" s="81">
        <f t="shared" ref="Q346" si="354">ROUND(W346*(100%-Discount),1)</f>
        <v>32.799999999999997</v>
      </c>
      <c r="R346" s="1"/>
      <c r="S346" s="74" t="str">
        <f t="shared" si="320"/>
        <v/>
      </c>
      <c r="T346" s="52" t="str">
        <f t="shared" si="321"/>
        <v>Image</v>
      </c>
      <c r="U346" s="103">
        <v>9785042344213</v>
      </c>
      <c r="V346" s="112" t="s">
        <v>772</v>
      </c>
      <c r="W346" s="105" cm="1">
        <f t="array" ref="W346">[1]!SENTRUM_USD_PRICE_RUS_2024(AL346,2.95)</f>
        <v>32.799999999999997</v>
      </c>
      <c r="X346" s="103">
        <v>255</v>
      </c>
      <c r="Y346" s="106" t="s">
        <v>1431</v>
      </c>
      <c r="Z346" s="77" t="s">
        <v>44</v>
      </c>
      <c r="AA346" s="104" t="s">
        <v>1432</v>
      </c>
      <c r="AB346" s="104" t="s">
        <v>1433</v>
      </c>
      <c r="AC346" s="104" t="s">
        <v>1434</v>
      </c>
      <c r="AD346" s="104" t="s">
        <v>37</v>
      </c>
      <c r="AE346" s="104" t="s">
        <v>37</v>
      </c>
      <c r="AF346" s="104"/>
      <c r="AG346" s="104"/>
      <c r="AH346" t="s">
        <v>939</v>
      </c>
      <c r="AI346" t="s">
        <v>174</v>
      </c>
      <c r="AJ346" t="s">
        <v>1435</v>
      </c>
      <c r="AK346" s="121">
        <v>319.8</v>
      </c>
      <c r="AL346" s="118" cm="1">
        <f t="array" ref="AL346">[1]!SENTRUM_USD_CIF_NETTO_RUS(X346/1000,AK346*1.15,85,18)</f>
        <v>10.94</v>
      </c>
      <c r="AM346" s="121">
        <f t="shared" si="300"/>
        <v>2.9981718464351004</v>
      </c>
      <c r="AN346" s="127"/>
    </row>
    <row r="347" spans="1:40" customFormat="1">
      <c r="A347" s="45">
        <v>99</v>
      </c>
      <c r="B347" s="83"/>
      <c r="C347" s="46">
        <f t="shared" si="318"/>
        <v>9785042345425</v>
      </c>
      <c r="D347" s="47" t="s">
        <v>30</v>
      </c>
      <c r="E347" s="48" t="s">
        <v>43</v>
      </c>
      <c r="F347" s="49" t="s">
        <v>28</v>
      </c>
      <c r="G347" s="50">
        <v>32</v>
      </c>
      <c r="H347" s="47" t="s">
        <v>765</v>
      </c>
      <c r="I347" s="123" t="s">
        <v>773</v>
      </c>
      <c r="J347" s="47" t="s">
        <v>774</v>
      </c>
      <c r="K347" s="51">
        <v>2026</v>
      </c>
      <c r="L347" s="47" t="s">
        <v>239</v>
      </c>
      <c r="M347" s="47" t="s">
        <v>768</v>
      </c>
      <c r="N347" s="47" t="s">
        <v>769</v>
      </c>
      <c r="O347" s="47" t="s">
        <v>775</v>
      </c>
      <c r="P347" s="47" t="s">
        <v>776</v>
      </c>
      <c r="Q347" s="81">
        <f t="shared" ref="Q347" si="355">ROUND(W347*(100%-Discount),1)</f>
        <v>32.5</v>
      </c>
      <c r="R347" s="1"/>
      <c r="S347" s="74" t="str">
        <f t="shared" si="320"/>
        <v/>
      </c>
      <c r="T347" s="52" t="str">
        <f t="shared" si="321"/>
        <v>Image</v>
      </c>
      <c r="U347" s="103">
        <v>9785042345425</v>
      </c>
      <c r="V347" s="112" t="s">
        <v>777</v>
      </c>
      <c r="W347" s="105" cm="1">
        <f t="array" ref="W347">[1]!SENTRUM_USD_PRICE_RUS_2024(AL347,2.95)</f>
        <v>32.5</v>
      </c>
      <c r="X347" s="103">
        <v>251</v>
      </c>
      <c r="Y347" s="106" t="s">
        <v>1431</v>
      </c>
      <c r="Z347" s="77" t="s">
        <v>44</v>
      </c>
      <c r="AA347" s="104" t="s">
        <v>1432</v>
      </c>
      <c r="AB347" s="104" t="s">
        <v>1433</v>
      </c>
      <c r="AC347" s="104" t="s">
        <v>1434</v>
      </c>
      <c r="AD347" s="104" t="s">
        <v>37</v>
      </c>
      <c r="AE347" s="104" t="s">
        <v>37</v>
      </c>
      <c r="AF347" s="104"/>
      <c r="AG347" s="104"/>
      <c r="AH347" t="s">
        <v>939</v>
      </c>
      <c r="AI347" t="s">
        <v>174</v>
      </c>
      <c r="AJ347" t="s">
        <v>1435</v>
      </c>
      <c r="AK347" s="121">
        <v>319.8</v>
      </c>
      <c r="AL347" s="118" cm="1">
        <f t="array" ref="AL347">[1]!SENTRUM_USD_CIF_NETTO_RUS(X347/1000,AK347*1.15,85,18)</f>
        <v>10.85</v>
      </c>
      <c r="AM347" s="121">
        <f t="shared" si="300"/>
        <v>2.9953917050691246</v>
      </c>
      <c r="AN347" s="127"/>
    </row>
    <row r="348" spans="1:40" customFormat="1">
      <c r="A348" s="45">
        <v>100</v>
      </c>
      <c r="B348" s="83"/>
      <c r="C348" s="46">
        <f t="shared" si="318"/>
        <v>9785389322110</v>
      </c>
      <c r="D348" s="47" t="s">
        <v>30</v>
      </c>
      <c r="E348" s="48" t="s">
        <v>43</v>
      </c>
      <c r="F348" s="49" t="s">
        <v>6</v>
      </c>
      <c r="G348" s="50">
        <v>272</v>
      </c>
      <c r="H348" s="47" t="s">
        <v>778</v>
      </c>
      <c r="I348" s="123" t="s">
        <v>779</v>
      </c>
      <c r="J348" s="47" t="s">
        <v>780</v>
      </c>
      <c r="K348" s="51">
        <v>2026</v>
      </c>
      <c r="L348" s="47" t="s">
        <v>90</v>
      </c>
      <c r="M348" s="47" t="s">
        <v>781</v>
      </c>
      <c r="N348" s="47" t="s">
        <v>782</v>
      </c>
      <c r="O348" s="47" t="s">
        <v>783</v>
      </c>
      <c r="P348" s="47" t="s">
        <v>784</v>
      </c>
      <c r="Q348" s="81">
        <f t="shared" ref="Q348" si="356">ROUND(W348*(100%-Discount),1)</f>
        <v>61</v>
      </c>
      <c r="R348" s="1"/>
      <c r="S348" s="74" t="str">
        <f t="shared" si="320"/>
        <v/>
      </c>
      <c r="T348" s="52" t="str">
        <f t="shared" si="321"/>
        <v>Image</v>
      </c>
      <c r="U348" s="103">
        <v>9785389322110</v>
      </c>
      <c r="V348" s="112" t="s">
        <v>785</v>
      </c>
      <c r="W348" s="105" cm="1">
        <f t="array" ref="W348">[1]!SENTRUM_USD_PRICE_RUS_2024(AL348,2.95)</f>
        <v>61</v>
      </c>
      <c r="X348" s="103">
        <v>491</v>
      </c>
      <c r="Y348" s="106" t="s">
        <v>1431</v>
      </c>
      <c r="Z348" s="77" t="s">
        <v>44</v>
      </c>
      <c r="AA348" s="104" t="s">
        <v>1432</v>
      </c>
      <c r="AB348" s="104" t="s">
        <v>1433</v>
      </c>
      <c r="AC348" s="104" t="s">
        <v>1434</v>
      </c>
      <c r="AD348" s="104" t="s">
        <v>37</v>
      </c>
      <c r="AE348" s="104" t="s">
        <v>37</v>
      </c>
      <c r="AF348" s="104"/>
      <c r="AG348" s="104"/>
      <c r="AH348" t="s">
        <v>939</v>
      </c>
      <c r="AI348" t="s">
        <v>174</v>
      </c>
      <c r="AJ348" t="s">
        <v>1435</v>
      </c>
      <c r="AK348" s="121">
        <v>583.74</v>
      </c>
      <c r="AL348" s="118" cm="1">
        <f t="array" ref="AL348">[1]!SENTRUM_USD_CIF_NETTO_RUS(X348/1000,AK348*1.15,85,18)</f>
        <v>20.5</v>
      </c>
      <c r="AM348" s="121">
        <f t="shared" si="300"/>
        <v>2.975609756097561</v>
      </c>
      <c r="AN348" s="127"/>
    </row>
    <row r="349" spans="1:40" customFormat="1">
      <c r="A349" s="45">
        <v>101</v>
      </c>
      <c r="B349" s="83"/>
      <c r="C349" s="46">
        <f t="shared" si="318"/>
        <v>9785042257223</v>
      </c>
      <c r="D349" s="47" t="s">
        <v>30</v>
      </c>
      <c r="E349" s="48" t="s">
        <v>43</v>
      </c>
      <c r="F349" s="49" t="s">
        <v>6</v>
      </c>
      <c r="G349" s="50">
        <v>352</v>
      </c>
      <c r="H349" s="47" t="s">
        <v>786</v>
      </c>
      <c r="I349" s="123" t="s">
        <v>787</v>
      </c>
      <c r="J349" s="47" t="s">
        <v>788</v>
      </c>
      <c r="K349" s="51">
        <v>2026</v>
      </c>
      <c r="L349" s="47" t="s">
        <v>25</v>
      </c>
      <c r="M349" s="47" t="s">
        <v>789</v>
      </c>
      <c r="N349" s="47" t="s">
        <v>790</v>
      </c>
      <c r="O349" s="47" t="s">
        <v>791</v>
      </c>
      <c r="P349" s="47" t="s">
        <v>792</v>
      </c>
      <c r="Q349" s="81">
        <f t="shared" ref="Q349" si="357">ROUND(W349*(100%-Discount),1)</f>
        <v>48.5</v>
      </c>
      <c r="R349" s="1"/>
      <c r="S349" s="74" t="str">
        <f t="shared" si="320"/>
        <v/>
      </c>
      <c r="T349" s="52" t="str">
        <f t="shared" si="321"/>
        <v>Image</v>
      </c>
      <c r="U349" s="103">
        <v>9785042257223</v>
      </c>
      <c r="V349" s="112" t="s">
        <v>793</v>
      </c>
      <c r="W349" s="105" cm="1">
        <f t="array" ref="W349">[1]!SENTRUM_USD_PRICE_RUS_2024(AL349,2.95)</f>
        <v>48.5</v>
      </c>
      <c r="X349" s="103">
        <v>441</v>
      </c>
      <c r="Y349" s="106" t="s">
        <v>1431</v>
      </c>
      <c r="Z349" s="77" t="s">
        <v>44</v>
      </c>
      <c r="AA349" s="104" t="s">
        <v>1432</v>
      </c>
      <c r="AB349" s="104" t="s">
        <v>1433</v>
      </c>
      <c r="AC349" s="104" t="s">
        <v>1434</v>
      </c>
      <c r="AD349" s="104" t="s">
        <v>37</v>
      </c>
      <c r="AE349" s="104" t="s">
        <v>37</v>
      </c>
      <c r="AF349" s="104"/>
      <c r="AG349" s="104"/>
      <c r="AH349" t="s">
        <v>939</v>
      </c>
      <c r="AI349" t="s">
        <v>174</v>
      </c>
      <c r="AJ349" t="s">
        <v>1435</v>
      </c>
      <c r="AK349" s="121">
        <v>401.7</v>
      </c>
      <c r="AL349" s="118" cm="1">
        <f t="array" ref="AL349">[1]!SENTRUM_USD_CIF_NETTO_RUS(X349/1000,AK349*1.15,85,18)</f>
        <v>16.27</v>
      </c>
      <c r="AM349" s="121">
        <f t="shared" si="300"/>
        <v>2.9809465273509526</v>
      </c>
      <c r="AN349" s="127"/>
    </row>
    <row r="350" spans="1:40" customFormat="1">
      <c r="A350" s="45">
        <v>102</v>
      </c>
      <c r="B350" s="83"/>
      <c r="C350" s="46">
        <f t="shared" si="318"/>
        <v>9785389313767</v>
      </c>
      <c r="D350" s="47" t="s">
        <v>30</v>
      </c>
      <c r="E350" s="48" t="s">
        <v>43</v>
      </c>
      <c r="F350" s="49" t="s">
        <v>28</v>
      </c>
      <c r="G350" s="50">
        <v>64</v>
      </c>
      <c r="H350" s="47" t="s">
        <v>794</v>
      </c>
      <c r="I350" s="123" t="s">
        <v>795</v>
      </c>
      <c r="J350" s="47" t="s">
        <v>796</v>
      </c>
      <c r="K350" s="51">
        <v>2026</v>
      </c>
      <c r="L350" s="47" t="s">
        <v>90</v>
      </c>
      <c r="M350" s="47" t="s">
        <v>797</v>
      </c>
      <c r="N350" s="47" t="s">
        <v>798</v>
      </c>
      <c r="O350" s="47" t="s">
        <v>799</v>
      </c>
      <c r="P350" s="47" t="s">
        <v>800</v>
      </c>
      <c r="Q350" s="81">
        <f t="shared" ref="Q350" si="358">ROUND(W350*(100%-Discount),1)</f>
        <v>61.1</v>
      </c>
      <c r="R350" s="1"/>
      <c r="S350" s="74" t="str">
        <f t="shared" si="320"/>
        <v/>
      </c>
      <c r="T350" s="52" t="str">
        <f t="shared" si="321"/>
        <v>Image</v>
      </c>
      <c r="U350" s="103">
        <v>9785389313767</v>
      </c>
      <c r="V350" s="112" t="s">
        <v>801</v>
      </c>
      <c r="W350" s="125" cm="1">
        <f t="array" ref="W350">[1]!SENTRUM_USD_PRICE_RUS_2024(AL350,2.5)</f>
        <v>61.1</v>
      </c>
      <c r="X350" s="103">
        <v>600</v>
      </c>
      <c r="Y350" s="106" t="s">
        <v>1431</v>
      </c>
      <c r="Z350" s="77" t="s">
        <v>44</v>
      </c>
      <c r="AA350" s="104" t="s">
        <v>1432</v>
      </c>
      <c r="AB350" s="104" t="s">
        <v>1433</v>
      </c>
      <c r="AC350" s="104" t="s">
        <v>1434</v>
      </c>
      <c r="AD350" s="104" t="s">
        <v>37</v>
      </c>
      <c r="AE350" s="104" t="s">
        <v>37</v>
      </c>
      <c r="AF350" s="104"/>
      <c r="AG350" s="104"/>
      <c r="AH350" t="s">
        <v>939</v>
      </c>
      <c r="AI350" t="s">
        <v>174</v>
      </c>
      <c r="AJ350" t="s">
        <v>1435</v>
      </c>
      <c r="AK350" s="121">
        <v>667.75</v>
      </c>
      <c r="AL350" s="118" cm="1">
        <f t="array" ref="AL350">[1]!SENTRUM_USD_CIF_NETTO_RUS(X350/1000,AK350*1.15,85,18)</f>
        <v>24.25</v>
      </c>
      <c r="AM350" s="130">
        <f t="shared" si="300"/>
        <v>2.5195876288659793</v>
      </c>
      <c r="AN350" s="127"/>
    </row>
    <row r="351" spans="1:40" customFormat="1">
      <c r="A351" s="45">
        <v>103</v>
      </c>
      <c r="B351" s="83"/>
      <c r="C351" s="46">
        <f t="shared" si="318"/>
        <v>9785001145226</v>
      </c>
      <c r="D351" s="47" t="s">
        <v>30</v>
      </c>
      <c r="E351" s="48" t="s">
        <v>43</v>
      </c>
      <c r="F351" s="49" t="s">
        <v>6</v>
      </c>
      <c r="G351" s="50">
        <v>160</v>
      </c>
      <c r="H351" s="47" t="s">
        <v>802</v>
      </c>
      <c r="I351" s="123" t="s">
        <v>803</v>
      </c>
      <c r="J351" s="47" t="s">
        <v>804</v>
      </c>
      <c r="K351" s="51">
        <v>2026</v>
      </c>
      <c r="L351" s="47" t="s">
        <v>324</v>
      </c>
      <c r="M351" s="47" t="s">
        <v>805</v>
      </c>
      <c r="N351" s="47" t="s">
        <v>806</v>
      </c>
      <c r="O351" s="47" t="s">
        <v>807</v>
      </c>
      <c r="P351" s="47" t="s">
        <v>808</v>
      </c>
      <c r="Q351" s="81">
        <f t="shared" ref="Q351" si="359">ROUND(W351*(100%-Discount),1)</f>
        <v>42.2</v>
      </c>
      <c r="R351" s="1"/>
      <c r="S351" s="74" t="str">
        <f t="shared" si="320"/>
        <v/>
      </c>
      <c r="T351" s="52" t="str">
        <f t="shared" si="321"/>
        <v>Image</v>
      </c>
      <c r="U351" s="103">
        <v>9785001145226</v>
      </c>
      <c r="V351" s="112" t="s">
        <v>809</v>
      </c>
      <c r="W351" s="105" cm="1">
        <f t="array" ref="W351">[1]!SENTRUM_USD_PRICE_RUS_2024(AL351,2.95)</f>
        <v>42.2</v>
      </c>
      <c r="X351" s="103">
        <v>261</v>
      </c>
      <c r="Y351" s="106" t="s">
        <v>1431</v>
      </c>
      <c r="Z351" s="77" t="s">
        <v>44</v>
      </c>
      <c r="AA351" s="104" t="s">
        <v>1432</v>
      </c>
      <c r="AB351" s="104" t="s">
        <v>1433</v>
      </c>
      <c r="AC351" s="104" t="s">
        <v>1434</v>
      </c>
      <c r="AD351" s="104" t="s">
        <v>37</v>
      </c>
      <c r="AE351" s="104" t="s">
        <v>37</v>
      </c>
      <c r="AF351" s="104"/>
      <c r="AG351" s="104"/>
      <c r="AH351" t="s">
        <v>939</v>
      </c>
      <c r="AI351" t="s">
        <v>174</v>
      </c>
      <c r="AJ351" t="s">
        <v>1435</v>
      </c>
      <c r="AK351" s="121">
        <v>495</v>
      </c>
      <c r="AL351" s="118" cm="1">
        <f t="array" ref="AL351">[1]!SENTRUM_USD_CIF_NETTO_RUS(X351/1000,AK351*1.15,85,18)</f>
        <v>14.12</v>
      </c>
      <c r="AM351" s="121">
        <f t="shared" si="300"/>
        <v>2.9886685552407934</v>
      </c>
      <c r="AN351" s="127"/>
    </row>
    <row r="352" spans="1:40" customFormat="1">
      <c r="A352" s="45">
        <v>104</v>
      </c>
      <c r="B352" s="83"/>
      <c r="C352" s="46">
        <f t="shared" si="318"/>
        <v>9785001145387</v>
      </c>
      <c r="D352" s="47" t="s">
        <v>30</v>
      </c>
      <c r="E352" s="48" t="s">
        <v>43</v>
      </c>
      <c r="F352" s="49" t="s">
        <v>6</v>
      </c>
      <c r="G352" s="50">
        <v>176</v>
      </c>
      <c r="H352" s="47" t="s">
        <v>802</v>
      </c>
      <c r="I352" s="123" t="s">
        <v>810</v>
      </c>
      <c r="J352" s="47" t="s">
        <v>811</v>
      </c>
      <c r="K352" s="51">
        <v>2026</v>
      </c>
      <c r="L352" s="47" t="s">
        <v>324</v>
      </c>
      <c r="M352" s="47" t="s">
        <v>805</v>
      </c>
      <c r="N352" s="47" t="s">
        <v>806</v>
      </c>
      <c r="O352" s="47" t="s">
        <v>812</v>
      </c>
      <c r="P352" s="47" t="s">
        <v>813</v>
      </c>
      <c r="Q352" s="81">
        <f t="shared" ref="Q352" si="360">ROUND(W352*(100%-Discount),1)</f>
        <v>43</v>
      </c>
      <c r="R352" s="1"/>
      <c r="S352" s="74" t="str">
        <f t="shared" si="320"/>
        <v/>
      </c>
      <c r="T352" s="52" t="str">
        <f t="shared" si="321"/>
        <v>Image</v>
      </c>
      <c r="U352" s="103">
        <v>9785001145387</v>
      </c>
      <c r="V352" s="112" t="s">
        <v>814</v>
      </c>
      <c r="W352" s="105" cm="1">
        <f t="array" ref="W352">[1]!SENTRUM_USD_PRICE_RUS_2024(AL352,2.95)</f>
        <v>43</v>
      </c>
      <c r="X352" s="103">
        <v>274</v>
      </c>
      <c r="Y352" s="106" t="s">
        <v>1431</v>
      </c>
      <c r="Z352" s="77" t="s">
        <v>44</v>
      </c>
      <c r="AA352" s="104" t="s">
        <v>1432</v>
      </c>
      <c r="AB352" s="104" t="s">
        <v>1433</v>
      </c>
      <c r="AC352" s="104" t="s">
        <v>1434</v>
      </c>
      <c r="AD352" s="104" t="s">
        <v>37</v>
      </c>
      <c r="AE352" s="104" t="s">
        <v>37</v>
      </c>
      <c r="AF352" s="104"/>
      <c r="AG352" s="104"/>
      <c r="AH352" t="s">
        <v>939</v>
      </c>
      <c r="AI352" t="s">
        <v>174</v>
      </c>
      <c r="AJ352" t="s">
        <v>1435</v>
      </c>
      <c r="AK352" s="121">
        <v>495</v>
      </c>
      <c r="AL352" s="118" cm="1">
        <f t="array" ref="AL352">[1]!SENTRUM_USD_CIF_NETTO_RUS(X352/1000,AK352*1.15,85,18)</f>
        <v>14.4</v>
      </c>
      <c r="AM352" s="121">
        <f t="shared" si="300"/>
        <v>2.9861111111111112</v>
      </c>
      <c r="AN352" s="127"/>
    </row>
    <row r="353" spans="1:40" customFormat="1">
      <c r="A353" s="45">
        <v>105</v>
      </c>
      <c r="B353" s="83"/>
      <c r="C353" s="46">
        <f t="shared" si="318"/>
        <v>9785171890827</v>
      </c>
      <c r="D353" s="47" t="s">
        <v>30</v>
      </c>
      <c r="E353" s="48" t="s">
        <v>43</v>
      </c>
      <c r="F353" s="49" t="s">
        <v>6</v>
      </c>
      <c r="G353" s="50">
        <v>352</v>
      </c>
      <c r="H353" s="47" t="s">
        <v>815</v>
      </c>
      <c r="I353" s="123" t="s">
        <v>816</v>
      </c>
      <c r="J353" s="47" t="s">
        <v>817</v>
      </c>
      <c r="K353" s="51">
        <v>2026</v>
      </c>
      <c r="L353" s="47" t="s">
        <v>24</v>
      </c>
      <c r="M353" s="47" t="s">
        <v>818</v>
      </c>
      <c r="N353" s="47" t="s">
        <v>819</v>
      </c>
      <c r="O353" s="47" t="s">
        <v>820</v>
      </c>
      <c r="P353" s="47" t="s">
        <v>821</v>
      </c>
      <c r="Q353" s="81">
        <f t="shared" ref="Q353" si="361">ROUND(W353*(100%-Discount),1)</f>
        <v>53.8</v>
      </c>
      <c r="R353" s="1"/>
      <c r="S353" s="74" t="str">
        <f t="shared" si="320"/>
        <v/>
      </c>
      <c r="T353" s="52" t="str">
        <f t="shared" si="321"/>
        <v>Image</v>
      </c>
      <c r="U353" s="103">
        <v>9785171890827</v>
      </c>
      <c r="V353" s="112" t="s">
        <v>822</v>
      </c>
      <c r="W353" s="105" cm="1">
        <f t="array" ref="W353">[1]!SENTRUM_USD_PRICE_RUS_2024(AL353,2.95)</f>
        <v>53.8</v>
      </c>
      <c r="X353" s="103">
        <v>452</v>
      </c>
      <c r="Y353" s="106" t="s">
        <v>1431</v>
      </c>
      <c r="Z353" s="77" t="s">
        <v>44</v>
      </c>
      <c r="AA353" s="104" t="s">
        <v>1432</v>
      </c>
      <c r="AB353" s="104" t="s">
        <v>1433</v>
      </c>
      <c r="AC353" s="104" t="s">
        <v>1434</v>
      </c>
      <c r="AD353" s="104" t="s">
        <v>37</v>
      </c>
      <c r="AE353" s="104" t="s">
        <v>37</v>
      </c>
      <c r="AF353" s="104"/>
      <c r="AG353" s="104"/>
      <c r="AH353" t="s">
        <v>939</v>
      </c>
      <c r="AI353" t="s">
        <v>174</v>
      </c>
      <c r="AJ353" t="s">
        <v>1435</v>
      </c>
      <c r="AK353" s="121">
        <v>491.52</v>
      </c>
      <c r="AL353" s="118" cm="1">
        <f t="array" ref="AL353">[1]!SENTRUM_USD_CIF_NETTO_RUS(X353/1000,AK353*1.15,85,18)</f>
        <v>18.07</v>
      </c>
      <c r="AM353" s="121">
        <f t="shared" si="300"/>
        <v>2.9773104593248476</v>
      </c>
      <c r="AN353" s="127"/>
    </row>
    <row r="354" spans="1:40" customFormat="1">
      <c r="A354" s="45">
        <v>106</v>
      </c>
      <c r="B354" s="83"/>
      <c r="C354" s="46">
        <f t="shared" si="318"/>
        <v>9785042190650</v>
      </c>
      <c r="D354" s="47" t="s">
        <v>30</v>
      </c>
      <c r="E354" s="48" t="s">
        <v>43</v>
      </c>
      <c r="F354" s="49" t="s">
        <v>6</v>
      </c>
      <c r="G354" s="50">
        <v>320</v>
      </c>
      <c r="H354" s="47" t="s">
        <v>823</v>
      </c>
      <c r="I354" s="123" t="s">
        <v>824</v>
      </c>
      <c r="J354" s="47" t="s">
        <v>825</v>
      </c>
      <c r="K354" s="51">
        <v>2026</v>
      </c>
      <c r="L354" s="47" t="s">
        <v>25</v>
      </c>
      <c r="M354" s="47" t="s">
        <v>826</v>
      </c>
      <c r="N354" s="47" t="s">
        <v>827</v>
      </c>
      <c r="O354" s="47" t="s">
        <v>828</v>
      </c>
      <c r="P354" s="47" t="s">
        <v>829</v>
      </c>
      <c r="Q354" s="81">
        <f t="shared" ref="Q354" si="362">ROUND(W354*(100%-Discount),1)</f>
        <v>40.6</v>
      </c>
      <c r="R354" s="1"/>
      <c r="S354" s="74" t="str">
        <f t="shared" si="320"/>
        <v/>
      </c>
      <c r="T354" s="52" t="str">
        <f t="shared" si="321"/>
        <v>Image</v>
      </c>
      <c r="U354" s="103">
        <v>9785042190650</v>
      </c>
      <c r="V354" s="112" t="s">
        <v>830</v>
      </c>
      <c r="W354" s="105" cm="1">
        <f t="array" ref="W354">[1]!SENTRUM_USD_PRICE_RUS_2024(AL354,2.95)</f>
        <v>40.6</v>
      </c>
      <c r="X354" s="103">
        <v>359</v>
      </c>
      <c r="Y354" s="106" t="s">
        <v>1431</v>
      </c>
      <c r="Z354" s="77" t="s">
        <v>44</v>
      </c>
      <c r="AA354" s="104" t="s">
        <v>1432</v>
      </c>
      <c r="AB354" s="104" t="s">
        <v>1433</v>
      </c>
      <c r="AC354" s="104" t="s">
        <v>1434</v>
      </c>
      <c r="AD354" s="104" t="s">
        <v>37</v>
      </c>
      <c r="AE354" s="104" t="s">
        <v>37</v>
      </c>
      <c r="AF354" s="104"/>
      <c r="AG354" s="104"/>
      <c r="AH354" t="s">
        <v>939</v>
      </c>
      <c r="AI354" t="s">
        <v>174</v>
      </c>
      <c r="AJ354" t="s">
        <v>1435</v>
      </c>
      <c r="AK354" s="121">
        <v>347.1</v>
      </c>
      <c r="AL354" s="118" cm="1">
        <f t="array" ref="AL354">[1]!SENTRUM_USD_CIF_NETTO_RUS(X354/1000,AK354*1.15,85,18)</f>
        <v>13.6</v>
      </c>
      <c r="AM354" s="121">
        <f t="shared" si="300"/>
        <v>2.9852941176470589</v>
      </c>
      <c r="AN354" s="127"/>
    </row>
    <row r="355" spans="1:40" customFormat="1">
      <c r="A355" s="45">
        <v>107</v>
      </c>
      <c r="B355" s="83"/>
      <c r="C355" s="46">
        <f t="shared" si="318"/>
        <v>9785042254253</v>
      </c>
      <c r="D355" s="47" t="s">
        <v>30</v>
      </c>
      <c r="E355" s="48" t="s">
        <v>43</v>
      </c>
      <c r="F355" s="49" t="s">
        <v>6</v>
      </c>
      <c r="G355" s="50">
        <v>352</v>
      </c>
      <c r="H355" s="47" t="s">
        <v>831</v>
      </c>
      <c r="I355" s="123" t="s">
        <v>832</v>
      </c>
      <c r="J355" s="47" t="s">
        <v>833</v>
      </c>
      <c r="K355" s="51">
        <v>2026</v>
      </c>
      <c r="L355" s="47" t="s">
        <v>239</v>
      </c>
      <c r="M355" s="47" t="s">
        <v>834</v>
      </c>
      <c r="N355" s="47" t="s">
        <v>835</v>
      </c>
      <c r="O355" s="47" t="s">
        <v>836</v>
      </c>
      <c r="P355" s="47" t="s">
        <v>837</v>
      </c>
      <c r="Q355" s="81">
        <f t="shared" ref="Q355" si="363">ROUND(W355*(100%-Discount),1)</f>
        <v>40.799999999999997</v>
      </c>
      <c r="R355" s="1"/>
      <c r="S355" s="74" t="str">
        <f t="shared" si="320"/>
        <v/>
      </c>
      <c r="T355" s="52" t="str">
        <f t="shared" si="321"/>
        <v>Image</v>
      </c>
      <c r="U355" s="103">
        <v>9785042254253</v>
      </c>
      <c r="V355" s="112" t="s">
        <v>838</v>
      </c>
      <c r="W355" s="105" cm="1">
        <f t="array" ref="W355">[1]!SENTRUM_USD_PRICE_RUS_2024(AL355,2.95)</f>
        <v>40.799999999999997</v>
      </c>
      <c r="X355" s="103">
        <v>385</v>
      </c>
      <c r="Y355" s="106" t="s">
        <v>1431</v>
      </c>
      <c r="Z355" s="77" t="s">
        <v>44</v>
      </c>
      <c r="AA355" s="104" t="s">
        <v>1432</v>
      </c>
      <c r="AB355" s="104" t="s">
        <v>1433</v>
      </c>
      <c r="AC355" s="104" t="s">
        <v>1434</v>
      </c>
      <c r="AD355" s="104" t="s">
        <v>37</v>
      </c>
      <c r="AE355" s="104" t="s">
        <v>37</v>
      </c>
      <c r="AF355" s="104"/>
      <c r="AG355" s="104"/>
      <c r="AH355" t="s">
        <v>939</v>
      </c>
      <c r="AI355" t="s">
        <v>174</v>
      </c>
      <c r="AJ355" t="s">
        <v>1435</v>
      </c>
      <c r="AK355" s="121">
        <v>319.8</v>
      </c>
      <c r="AL355" s="118" cm="1">
        <f t="array" ref="AL355">[1]!SENTRUM_USD_CIF_NETTO_RUS(X355/1000,AK355*1.15,85,18)</f>
        <v>13.66</v>
      </c>
      <c r="AM355" s="121">
        <f t="shared" si="300"/>
        <v>2.9868228404099559</v>
      </c>
      <c r="AN355" s="127"/>
    </row>
    <row r="356" spans="1:40" customFormat="1">
      <c r="A356" s="45">
        <v>108</v>
      </c>
      <c r="B356" s="83" t="s">
        <v>2712</v>
      </c>
      <c r="C356" s="46">
        <f t="shared" si="318"/>
        <v>9785042104220</v>
      </c>
      <c r="D356" s="47" t="s">
        <v>30</v>
      </c>
      <c r="E356" s="48" t="s">
        <v>43</v>
      </c>
      <c r="F356" s="49" t="s">
        <v>28</v>
      </c>
      <c r="G356" s="50">
        <v>208</v>
      </c>
      <c r="H356" s="47" t="s">
        <v>839</v>
      </c>
      <c r="I356" s="123" t="s">
        <v>840</v>
      </c>
      <c r="J356" s="47" t="s">
        <v>841</v>
      </c>
      <c r="K356" s="51">
        <v>2026</v>
      </c>
      <c r="L356" s="47" t="s">
        <v>25</v>
      </c>
      <c r="M356" s="47" t="s">
        <v>842</v>
      </c>
      <c r="N356" s="47" t="s">
        <v>843</v>
      </c>
      <c r="O356" s="47" t="s">
        <v>844</v>
      </c>
      <c r="P356" s="47" t="s">
        <v>845</v>
      </c>
      <c r="Q356" s="81">
        <f t="shared" ref="Q356" si="364">ROUND(W356*(100%-Discount),1)</f>
        <v>33.6</v>
      </c>
      <c r="R356" s="1"/>
      <c r="S356" s="74" t="str">
        <f t="shared" si="320"/>
        <v/>
      </c>
      <c r="T356" s="52" t="str">
        <f t="shared" si="321"/>
        <v>Image</v>
      </c>
      <c r="U356" s="103">
        <v>9785042104220</v>
      </c>
      <c r="V356" s="112" t="s">
        <v>846</v>
      </c>
      <c r="W356" s="105" cm="1">
        <f t="array" ref="W356">[1]!SENTRUM_USD_PRICE_RUS_2024(AL356,2.95)</f>
        <v>33.6</v>
      </c>
      <c r="X356" s="103">
        <v>301</v>
      </c>
      <c r="Y356" s="106" t="s">
        <v>1431</v>
      </c>
      <c r="Z356" s="77" t="s">
        <v>44</v>
      </c>
      <c r="AA356" s="104" t="s">
        <v>1432</v>
      </c>
      <c r="AB356" s="104" t="s">
        <v>1433</v>
      </c>
      <c r="AC356" s="104" t="s">
        <v>1434</v>
      </c>
      <c r="AD356" s="104" t="s">
        <v>37</v>
      </c>
      <c r="AE356" s="104" t="s">
        <v>37</v>
      </c>
      <c r="AF356" s="104"/>
      <c r="AG356" s="104"/>
      <c r="AH356" t="s">
        <v>939</v>
      </c>
      <c r="AI356" t="s">
        <v>174</v>
      </c>
      <c r="AJ356" t="s">
        <v>1435</v>
      </c>
      <c r="AK356" s="121">
        <v>280.8</v>
      </c>
      <c r="AL356" s="118" cm="1">
        <f t="array" ref="AL356">[1]!SENTRUM_USD_CIF_NETTO_RUS(X356/1000,AK356*1.15,85,18)</f>
        <v>11.22</v>
      </c>
      <c r="AM356" s="121">
        <f t="shared" si="300"/>
        <v>2.9946524064171123</v>
      </c>
      <c r="AN356" s="127"/>
    </row>
    <row r="357" spans="1:40" customFormat="1">
      <c r="A357" s="45">
        <v>109</v>
      </c>
      <c r="B357" s="83" t="s">
        <v>2712</v>
      </c>
      <c r="C357" s="46">
        <f t="shared" si="318"/>
        <v>9785353053330</v>
      </c>
      <c r="D357" s="47" t="s">
        <v>30</v>
      </c>
      <c r="E357" s="48" t="s">
        <v>43</v>
      </c>
      <c r="F357" s="49" t="s">
        <v>6</v>
      </c>
      <c r="G357" s="50">
        <v>368</v>
      </c>
      <c r="H357" s="47" t="s">
        <v>847</v>
      </c>
      <c r="I357" s="123" t="s">
        <v>848</v>
      </c>
      <c r="J357" s="47" t="s">
        <v>849</v>
      </c>
      <c r="K357" s="51">
        <v>2024</v>
      </c>
      <c r="L357" s="47" t="s">
        <v>169</v>
      </c>
      <c r="M357" s="47" t="s">
        <v>850</v>
      </c>
      <c r="N357" s="47" t="s">
        <v>851</v>
      </c>
      <c r="O357" s="47" t="s">
        <v>852</v>
      </c>
      <c r="P357" s="47" t="s">
        <v>853</v>
      </c>
      <c r="Q357" s="81">
        <f t="shared" ref="Q357" si="365">ROUND(W357*(100%-Discount),1)</f>
        <v>55.3</v>
      </c>
      <c r="R357" s="1"/>
      <c r="S357" s="74" t="str">
        <f t="shared" si="320"/>
        <v/>
      </c>
      <c r="T357" s="52" t="str">
        <f t="shared" si="321"/>
        <v>Image</v>
      </c>
      <c r="U357" s="103">
        <v>9785353053330</v>
      </c>
      <c r="V357" s="112" t="s">
        <v>854</v>
      </c>
      <c r="W357" s="105" cm="1">
        <f t="array" ref="W357">[1]!SENTRUM_USD_PRICE_RUS_2024(AL357,2.95)</f>
        <v>55.3</v>
      </c>
      <c r="X357" s="103">
        <v>460</v>
      </c>
      <c r="Y357" s="106" t="s">
        <v>1431</v>
      </c>
      <c r="Z357" s="77" t="s">
        <v>44</v>
      </c>
      <c r="AA357" s="104" t="s">
        <v>1432</v>
      </c>
      <c r="AB357" s="104" t="s">
        <v>1433</v>
      </c>
      <c r="AC357" s="104" t="s">
        <v>1434</v>
      </c>
      <c r="AD357" s="104" t="s">
        <v>37</v>
      </c>
      <c r="AE357" s="104" t="s">
        <v>37</v>
      </c>
      <c r="AF357" s="104"/>
      <c r="AG357" s="104"/>
      <c r="AH357" t="s">
        <v>939</v>
      </c>
      <c r="AI357" t="s">
        <v>174</v>
      </c>
      <c r="AJ357" t="s">
        <v>1435</v>
      </c>
      <c r="AK357" s="121">
        <v>511</v>
      </c>
      <c r="AL357" s="118" cm="1">
        <f t="array" ref="AL357">[1]!SENTRUM_USD_CIF_NETTO_RUS(X357/1000,AK357*1.15,85,18)</f>
        <v>18.579999999999998</v>
      </c>
      <c r="AM357" s="121">
        <f t="shared" si="300"/>
        <v>2.9763186221743814</v>
      </c>
      <c r="AN357" s="127"/>
    </row>
    <row r="358" spans="1:40" customFormat="1">
      <c r="A358" s="45">
        <v>110</v>
      </c>
      <c r="B358" s="83" t="s">
        <v>2712</v>
      </c>
      <c r="C358" s="46">
        <f t="shared" si="318"/>
        <v>9785353055471</v>
      </c>
      <c r="D358" s="47" t="s">
        <v>30</v>
      </c>
      <c r="E358" s="48" t="s">
        <v>43</v>
      </c>
      <c r="F358" s="49" t="s">
        <v>6</v>
      </c>
      <c r="G358" s="50">
        <v>400</v>
      </c>
      <c r="H358" s="47" t="s">
        <v>847</v>
      </c>
      <c r="I358" s="123" t="s">
        <v>855</v>
      </c>
      <c r="J358" s="47" t="s">
        <v>856</v>
      </c>
      <c r="K358" s="51">
        <v>2024</v>
      </c>
      <c r="L358" s="47" t="s">
        <v>169</v>
      </c>
      <c r="M358" s="47" t="s">
        <v>850</v>
      </c>
      <c r="N358" s="47" t="s">
        <v>851</v>
      </c>
      <c r="O358" s="47" t="s">
        <v>857</v>
      </c>
      <c r="P358" s="47" t="s">
        <v>858</v>
      </c>
      <c r="Q358" s="81">
        <f t="shared" ref="Q358" si="366">ROUND(W358*(100%-Discount),1)</f>
        <v>56.6</v>
      </c>
      <c r="R358" s="1"/>
      <c r="S358" s="74" t="str">
        <f t="shared" si="320"/>
        <v/>
      </c>
      <c r="T358" s="52" t="str">
        <f t="shared" si="321"/>
        <v>Image</v>
      </c>
      <c r="U358" s="103">
        <v>9785353055471</v>
      </c>
      <c r="V358" s="112" t="s">
        <v>859</v>
      </c>
      <c r="W358" s="105" cm="1">
        <f t="array" ref="W358">[1]!SENTRUM_USD_PRICE_RUS_2024(AL358,2.95)</f>
        <v>56.6</v>
      </c>
      <c r="X358" s="103">
        <v>480</v>
      </c>
      <c r="Y358" s="106" t="s">
        <v>1431</v>
      </c>
      <c r="Z358" s="77" t="s">
        <v>44</v>
      </c>
      <c r="AA358" s="104" t="s">
        <v>1432</v>
      </c>
      <c r="AB358" s="104" t="s">
        <v>1433</v>
      </c>
      <c r="AC358" s="104" t="s">
        <v>1434</v>
      </c>
      <c r="AD358" s="104" t="s">
        <v>37</v>
      </c>
      <c r="AE358" s="104" t="s">
        <v>37</v>
      </c>
      <c r="AF358" s="104"/>
      <c r="AG358" s="104"/>
      <c r="AH358" t="s">
        <v>939</v>
      </c>
      <c r="AI358" t="s">
        <v>174</v>
      </c>
      <c r="AJ358" t="s">
        <v>1435</v>
      </c>
      <c r="AK358" s="121">
        <v>511</v>
      </c>
      <c r="AL358" s="118" cm="1">
        <f t="array" ref="AL358">[1]!SENTRUM_USD_CIF_NETTO_RUS(X358/1000,AK358*1.15,85,18)</f>
        <v>19</v>
      </c>
      <c r="AM358" s="121">
        <f t="shared" si="300"/>
        <v>2.9789473684210526</v>
      </c>
      <c r="AN358" s="127"/>
    </row>
    <row r="359" spans="1:40" customFormat="1">
      <c r="A359" s="45">
        <v>111</v>
      </c>
      <c r="B359" s="83" t="s">
        <v>2712</v>
      </c>
      <c r="C359" s="46">
        <f t="shared" si="318"/>
        <v>9785353057840</v>
      </c>
      <c r="D359" s="47" t="s">
        <v>30</v>
      </c>
      <c r="E359" s="48" t="s">
        <v>43</v>
      </c>
      <c r="F359" s="49" t="s">
        <v>6</v>
      </c>
      <c r="G359" s="50">
        <v>384</v>
      </c>
      <c r="H359" s="47" t="s">
        <v>847</v>
      </c>
      <c r="I359" s="123" t="s">
        <v>860</v>
      </c>
      <c r="J359" s="47" t="s">
        <v>861</v>
      </c>
      <c r="K359" s="51">
        <v>2023</v>
      </c>
      <c r="L359" s="47" t="s">
        <v>169</v>
      </c>
      <c r="M359" s="47" t="s">
        <v>850</v>
      </c>
      <c r="N359" s="47" t="s">
        <v>851</v>
      </c>
      <c r="O359" s="47" t="s">
        <v>862</v>
      </c>
      <c r="P359" s="47" t="s">
        <v>863</v>
      </c>
      <c r="Q359" s="81">
        <f t="shared" ref="Q359" si="367">ROUND(W359*(100%-Discount),1)</f>
        <v>56.4</v>
      </c>
      <c r="R359" s="1"/>
      <c r="S359" s="74" t="str">
        <f t="shared" si="320"/>
        <v/>
      </c>
      <c r="T359" s="52" t="str">
        <f t="shared" si="321"/>
        <v>Image</v>
      </c>
      <c r="U359" s="103">
        <v>9785353057840</v>
      </c>
      <c r="V359" s="112" t="s">
        <v>864</v>
      </c>
      <c r="W359" s="105" cm="1">
        <f t="array" ref="W359">[1]!SENTRUM_USD_PRICE_RUS_2024(AL359,2.95)</f>
        <v>56.4</v>
      </c>
      <c r="X359" s="103">
        <v>477</v>
      </c>
      <c r="Y359" s="106" t="s">
        <v>1431</v>
      </c>
      <c r="Z359" s="77" t="s">
        <v>44</v>
      </c>
      <c r="AA359" s="104" t="s">
        <v>1432</v>
      </c>
      <c r="AB359" s="104" t="s">
        <v>1433</v>
      </c>
      <c r="AC359" s="104" t="s">
        <v>1434</v>
      </c>
      <c r="AD359" s="104" t="s">
        <v>37</v>
      </c>
      <c r="AE359" s="104" t="s">
        <v>37</v>
      </c>
      <c r="AF359" s="104"/>
      <c r="AG359" s="104"/>
      <c r="AH359" t="s">
        <v>939</v>
      </c>
      <c r="AI359" t="s">
        <v>174</v>
      </c>
      <c r="AJ359" t="s">
        <v>1435</v>
      </c>
      <c r="AK359" s="121">
        <v>511</v>
      </c>
      <c r="AL359" s="118" cm="1">
        <f t="array" ref="AL359">[1]!SENTRUM_USD_CIF_NETTO_RUS(X359/1000,AK359*1.15,85,18)</f>
        <v>18.940000000000001</v>
      </c>
      <c r="AM359" s="121">
        <f t="shared" ref="AM359:AM370" si="368">W359/AL359</f>
        <v>2.9778247096092922</v>
      </c>
      <c r="AN359" s="127"/>
    </row>
    <row r="360" spans="1:40" customFormat="1">
      <c r="A360" s="45">
        <v>112</v>
      </c>
      <c r="B360" s="83" t="s">
        <v>2712</v>
      </c>
      <c r="C360" s="46">
        <f t="shared" si="318"/>
        <v>9785353059561</v>
      </c>
      <c r="D360" s="47" t="s">
        <v>30</v>
      </c>
      <c r="E360" s="48" t="s">
        <v>43</v>
      </c>
      <c r="F360" s="49" t="s">
        <v>6</v>
      </c>
      <c r="G360" s="50">
        <v>384</v>
      </c>
      <c r="H360" s="47" t="s">
        <v>847</v>
      </c>
      <c r="I360" s="123" t="s">
        <v>865</v>
      </c>
      <c r="J360" s="47" t="s">
        <v>866</v>
      </c>
      <c r="K360" s="51">
        <v>2024</v>
      </c>
      <c r="L360" s="47" t="s">
        <v>867</v>
      </c>
      <c r="M360" s="47" t="s">
        <v>850</v>
      </c>
      <c r="N360" s="47" t="s">
        <v>851</v>
      </c>
      <c r="O360" s="47" t="s">
        <v>868</v>
      </c>
      <c r="P360" s="47" t="s">
        <v>869</v>
      </c>
      <c r="Q360" s="81">
        <f t="shared" ref="Q360" si="369">ROUND(W360*(100%-Discount),1)</f>
        <v>56</v>
      </c>
      <c r="R360" s="1"/>
      <c r="S360" s="74" t="str">
        <f t="shared" si="320"/>
        <v/>
      </c>
      <c r="T360" s="52" t="str">
        <f t="shared" si="321"/>
        <v>Image</v>
      </c>
      <c r="U360" s="103">
        <v>9785353059561</v>
      </c>
      <c r="V360" s="112" t="s">
        <v>870</v>
      </c>
      <c r="W360" s="105" cm="1">
        <f t="array" ref="W360">[1]!SENTRUM_USD_PRICE_RUS_2024(AL360,2.95)</f>
        <v>56</v>
      </c>
      <c r="X360" s="103">
        <v>472</v>
      </c>
      <c r="Y360" s="106" t="s">
        <v>1431</v>
      </c>
      <c r="Z360" s="77" t="s">
        <v>44</v>
      </c>
      <c r="AA360" s="104" t="s">
        <v>1432</v>
      </c>
      <c r="AB360" s="104" t="s">
        <v>1433</v>
      </c>
      <c r="AC360" s="104" t="s">
        <v>1434</v>
      </c>
      <c r="AD360" s="104" t="s">
        <v>37</v>
      </c>
      <c r="AE360" s="104" t="s">
        <v>37</v>
      </c>
      <c r="AF360" s="104"/>
      <c r="AG360" s="104"/>
      <c r="AH360" t="s">
        <v>939</v>
      </c>
      <c r="AI360" t="s">
        <v>174</v>
      </c>
      <c r="AJ360" t="s">
        <v>1435</v>
      </c>
      <c r="AK360" s="121">
        <v>511</v>
      </c>
      <c r="AL360" s="118" cm="1">
        <f t="array" ref="AL360">[1]!SENTRUM_USD_CIF_NETTO_RUS(X360/1000,AK360*1.15,85,18)</f>
        <v>18.829999999999998</v>
      </c>
      <c r="AM360" s="121">
        <f t="shared" si="368"/>
        <v>2.9739776951672865</v>
      </c>
      <c r="AN360" s="127"/>
    </row>
    <row r="361" spans="1:40" customFormat="1">
      <c r="A361" s="45">
        <v>113</v>
      </c>
      <c r="B361" s="83" t="s">
        <v>2712</v>
      </c>
      <c r="C361" s="46">
        <f t="shared" si="318"/>
        <v>9785353065722</v>
      </c>
      <c r="D361" s="47" t="s">
        <v>30</v>
      </c>
      <c r="E361" s="48" t="s">
        <v>43</v>
      </c>
      <c r="F361" s="49" t="s">
        <v>6</v>
      </c>
      <c r="G361" s="50">
        <v>416</v>
      </c>
      <c r="H361" s="47" t="s">
        <v>847</v>
      </c>
      <c r="I361" s="123" t="s">
        <v>871</v>
      </c>
      <c r="J361" s="47" t="s">
        <v>872</v>
      </c>
      <c r="K361" s="51">
        <v>2023</v>
      </c>
      <c r="L361" s="47" t="s">
        <v>169</v>
      </c>
      <c r="M361" s="47" t="s">
        <v>850</v>
      </c>
      <c r="N361" s="47" t="s">
        <v>851</v>
      </c>
      <c r="O361" s="47" t="s">
        <v>873</v>
      </c>
      <c r="P361" s="47" t="s">
        <v>874</v>
      </c>
      <c r="Q361" s="81">
        <f t="shared" ref="Q361" si="370">ROUND(W361*(100%-Discount),1)</f>
        <v>58.9</v>
      </c>
      <c r="R361" s="1"/>
      <c r="S361" s="74" t="str">
        <f t="shared" si="320"/>
        <v/>
      </c>
      <c r="T361" s="52" t="str">
        <f t="shared" si="321"/>
        <v>Image</v>
      </c>
      <c r="U361" s="103">
        <v>9785353065722</v>
      </c>
      <c r="V361" s="112" t="s">
        <v>875</v>
      </c>
      <c r="W361" s="105" cm="1">
        <f t="array" ref="W361">[1]!SENTRUM_USD_PRICE_RUS_2024(AL361,2.95)</f>
        <v>58.9</v>
      </c>
      <c r="X361" s="103">
        <v>518</v>
      </c>
      <c r="Y361" s="106" t="s">
        <v>1431</v>
      </c>
      <c r="Z361" s="77" t="s">
        <v>44</v>
      </c>
      <c r="AA361" s="104" t="s">
        <v>1432</v>
      </c>
      <c r="AB361" s="104" t="s">
        <v>1433</v>
      </c>
      <c r="AC361" s="104" t="s">
        <v>1434</v>
      </c>
      <c r="AD361" s="104" t="s">
        <v>37</v>
      </c>
      <c r="AE361" s="104" t="s">
        <v>37</v>
      </c>
      <c r="AF361" s="104"/>
      <c r="AG361" s="104"/>
      <c r="AH361" t="s">
        <v>939</v>
      </c>
      <c r="AI361" t="s">
        <v>174</v>
      </c>
      <c r="AJ361" t="s">
        <v>1435</v>
      </c>
      <c r="AK361" s="121">
        <v>511</v>
      </c>
      <c r="AL361" s="118" cm="1">
        <f t="array" ref="AL361">[1]!SENTRUM_USD_CIF_NETTO_RUS(X361/1000,AK361*1.15,85,18)</f>
        <v>19.8</v>
      </c>
      <c r="AM361" s="121">
        <f t="shared" si="368"/>
        <v>2.9747474747474745</v>
      </c>
      <c r="AN361" s="127"/>
    </row>
    <row r="362" spans="1:40" customFormat="1">
      <c r="A362" s="45">
        <v>114</v>
      </c>
      <c r="B362" s="83" t="s">
        <v>2712</v>
      </c>
      <c r="C362" s="46">
        <f t="shared" si="318"/>
        <v>9785353070924</v>
      </c>
      <c r="D362" s="47" t="s">
        <v>30</v>
      </c>
      <c r="E362" s="48" t="s">
        <v>43</v>
      </c>
      <c r="F362" s="49" t="s">
        <v>6</v>
      </c>
      <c r="G362" s="50">
        <v>400</v>
      </c>
      <c r="H362" s="47" t="s">
        <v>847</v>
      </c>
      <c r="I362" s="123" t="s">
        <v>876</v>
      </c>
      <c r="J362" s="47" t="s">
        <v>877</v>
      </c>
      <c r="K362" s="51">
        <v>2015</v>
      </c>
      <c r="L362" s="47" t="s">
        <v>169</v>
      </c>
      <c r="M362" s="47" t="s">
        <v>878</v>
      </c>
      <c r="N362" s="47" t="s">
        <v>851</v>
      </c>
      <c r="O362" s="47" t="s">
        <v>879</v>
      </c>
      <c r="P362" s="47" t="s">
        <v>880</v>
      </c>
      <c r="Q362" s="81">
        <f t="shared" ref="Q362" si="371">ROUND(W362*(100%-Discount),1)</f>
        <v>46.7</v>
      </c>
      <c r="R362" s="1"/>
      <c r="S362" s="74" t="str">
        <f t="shared" si="320"/>
        <v/>
      </c>
      <c r="T362" s="52" t="str">
        <f t="shared" si="321"/>
        <v>Image</v>
      </c>
      <c r="U362" s="103">
        <v>9785353070924</v>
      </c>
      <c r="V362" s="112" t="s">
        <v>881</v>
      </c>
      <c r="W362" s="105" cm="1">
        <f t="array" ref="W362">[1]!SENTRUM_USD_PRICE_RUS_2024(AL362,2.95)</f>
        <v>46.7</v>
      </c>
      <c r="X362" s="103">
        <v>505</v>
      </c>
      <c r="Y362" s="106" t="s">
        <v>1431</v>
      </c>
      <c r="Z362" s="77" t="s">
        <v>44</v>
      </c>
      <c r="AA362" s="104" t="s">
        <v>1432</v>
      </c>
      <c r="AB362" s="104" t="s">
        <v>1433</v>
      </c>
      <c r="AC362" s="104" t="s">
        <v>1434</v>
      </c>
      <c r="AD362" s="104" t="s">
        <v>37</v>
      </c>
      <c r="AE362" s="104" t="s">
        <v>37</v>
      </c>
      <c r="AF362" s="104"/>
      <c r="AG362" s="104"/>
      <c r="AH362" t="s">
        <v>939</v>
      </c>
      <c r="AI362" t="s">
        <v>174</v>
      </c>
      <c r="AJ362" t="s">
        <v>1435</v>
      </c>
      <c r="AK362" s="121">
        <v>289.23</v>
      </c>
      <c r="AL362" s="118" cm="1">
        <f t="array" ref="AL362">[1]!SENTRUM_USD_CIF_NETTO_RUS(X362/1000,AK362*1.15,85,18)</f>
        <v>15.65</v>
      </c>
      <c r="AM362" s="121">
        <f t="shared" si="368"/>
        <v>2.9840255591054312</v>
      </c>
      <c r="AN362" s="127"/>
    </row>
    <row r="363" spans="1:40" customFormat="1">
      <c r="A363" s="45">
        <v>115</v>
      </c>
      <c r="B363" s="83"/>
      <c r="C363" s="46">
        <f t="shared" si="318"/>
        <v>9785042330087</v>
      </c>
      <c r="D363" s="47" t="s">
        <v>30</v>
      </c>
      <c r="E363" s="48" t="s">
        <v>43</v>
      </c>
      <c r="F363" s="49" t="s">
        <v>28</v>
      </c>
      <c r="G363" s="50">
        <v>152</v>
      </c>
      <c r="H363" s="47"/>
      <c r="I363" s="123" t="s">
        <v>882</v>
      </c>
      <c r="J363" s="47" t="s">
        <v>883</v>
      </c>
      <c r="K363" s="51">
        <v>2026</v>
      </c>
      <c r="L363" s="47" t="s">
        <v>239</v>
      </c>
      <c r="M363" s="47" t="s">
        <v>652</v>
      </c>
      <c r="N363" s="47"/>
      <c r="O363" s="47" t="s">
        <v>884</v>
      </c>
      <c r="P363" s="47" t="s">
        <v>885</v>
      </c>
      <c r="Q363" s="81">
        <f t="shared" ref="Q363" si="372">ROUND(W363*(100%-Discount),1)</f>
        <v>68.2</v>
      </c>
      <c r="R363" s="1"/>
      <c r="S363" s="74" t="str">
        <f t="shared" si="320"/>
        <v/>
      </c>
      <c r="T363" s="52" t="str">
        <f t="shared" si="321"/>
        <v>Image</v>
      </c>
      <c r="U363" s="103">
        <v>9785042330087</v>
      </c>
      <c r="V363" s="112" t="s">
        <v>886</v>
      </c>
      <c r="W363" s="105" cm="1">
        <f t="array" ref="W363">[1]!SENTRUM_USD_PRICE_RUS_2024(AL363,2.95)</f>
        <v>68.2</v>
      </c>
      <c r="X363" s="103">
        <v>600</v>
      </c>
      <c r="Y363" s="106" t="s">
        <v>1431</v>
      </c>
      <c r="Z363" s="77" t="s">
        <v>44</v>
      </c>
      <c r="AA363" s="104" t="s">
        <v>1432</v>
      </c>
      <c r="AB363" s="104" t="s">
        <v>1433</v>
      </c>
      <c r="AC363" s="104" t="s">
        <v>1434</v>
      </c>
      <c r="AD363" s="104" t="s">
        <v>37</v>
      </c>
      <c r="AE363" s="104" t="s">
        <v>37</v>
      </c>
      <c r="AF363" s="104"/>
      <c r="AG363" s="104"/>
      <c r="AH363" t="s">
        <v>939</v>
      </c>
      <c r="AI363" t="s">
        <v>174</v>
      </c>
      <c r="AJ363" t="s">
        <v>1435</v>
      </c>
      <c r="AK363" s="121">
        <v>592.79999999999995</v>
      </c>
      <c r="AL363" s="118" cm="1">
        <f t="array" ref="AL363">[1]!SENTRUM_USD_CIF_NETTO_RUS(X363/1000,AK363*1.15,85,18)</f>
        <v>22.95</v>
      </c>
      <c r="AM363" s="121">
        <f t="shared" si="368"/>
        <v>2.9716775599128544</v>
      </c>
      <c r="AN363" s="127"/>
    </row>
    <row r="364" spans="1:40" customFormat="1">
      <c r="A364" s="45">
        <v>116</v>
      </c>
      <c r="B364" s="83"/>
      <c r="C364" s="46">
        <f t="shared" si="318"/>
        <v>9785042048821</v>
      </c>
      <c r="D364" s="47" t="s">
        <v>30</v>
      </c>
      <c r="E364" s="48" t="s">
        <v>43</v>
      </c>
      <c r="F364" s="49" t="s">
        <v>28</v>
      </c>
      <c r="G364" s="50">
        <v>64</v>
      </c>
      <c r="H364" s="47"/>
      <c r="I364" s="123" t="s">
        <v>887</v>
      </c>
      <c r="J364" s="47" t="s">
        <v>888</v>
      </c>
      <c r="K364" s="51">
        <v>2026</v>
      </c>
      <c r="L364" s="47" t="s">
        <v>239</v>
      </c>
      <c r="M364" s="47" t="s">
        <v>889</v>
      </c>
      <c r="N364" s="47"/>
      <c r="O364" s="47" t="s">
        <v>890</v>
      </c>
      <c r="P364" s="47" t="s">
        <v>891</v>
      </c>
      <c r="Q364" s="81">
        <f t="shared" ref="Q364" si="373">ROUND(W364*(100%-Discount),1)</f>
        <v>41.9</v>
      </c>
      <c r="R364" s="1"/>
      <c r="S364" s="74" t="str">
        <f t="shared" si="320"/>
        <v/>
      </c>
      <c r="T364" s="52" t="str">
        <f t="shared" si="321"/>
        <v>Image</v>
      </c>
      <c r="U364" s="103">
        <v>9785042048821</v>
      </c>
      <c r="V364" s="112" t="s">
        <v>892</v>
      </c>
      <c r="W364" s="105" cm="1">
        <f t="array" ref="W364">[1]!SENTRUM_USD_PRICE_RUS_2024(AL364,2.95)</f>
        <v>41.9</v>
      </c>
      <c r="X364" s="103">
        <v>357</v>
      </c>
      <c r="Y364" s="106" t="s">
        <v>1431</v>
      </c>
      <c r="Z364" s="77" t="s">
        <v>44</v>
      </c>
      <c r="AA364" s="104" t="s">
        <v>1432</v>
      </c>
      <c r="AB364" s="104" t="s">
        <v>1433</v>
      </c>
      <c r="AC364" s="104" t="s">
        <v>1434</v>
      </c>
      <c r="AD364" s="104" t="s">
        <v>37</v>
      </c>
      <c r="AE364" s="104" t="s">
        <v>37</v>
      </c>
      <c r="AF364" s="104"/>
      <c r="AG364" s="104"/>
      <c r="AH364" t="s">
        <v>939</v>
      </c>
      <c r="AI364" t="s">
        <v>174</v>
      </c>
      <c r="AJ364" t="s">
        <v>1435</v>
      </c>
      <c r="AK364" s="121">
        <v>374.4</v>
      </c>
      <c r="AL364" s="118" cm="1">
        <f t="array" ref="AL364">[1]!SENTRUM_USD_CIF_NETTO_RUS(X364/1000,AK364*1.15,85,18)</f>
        <v>14.03</v>
      </c>
      <c r="AM364" s="121">
        <f t="shared" si="368"/>
        <v>2.986457590876693</v>
      </c>
      <c r="AN364" s="127"/>
    </row>
    <row r="365" spans="1:40" customFormat="1">
      <c r="A365" s="45">
        <v>117</v>
      </c>
      <c r="B365" s="83"/>
      <c r="C365" s="46">
        <f t="shared" si="318"/>
        <v>9785042059919</v>
      </c>
      <c r="D365" s="47" t="s">
        <v>30</v>
      </c>
      <c r="E365" s="48" t="s">
        <v>43</v>
      </c>
      <c r="F365" s="49" t="s">
        <v>28</v>
      </c>
      <c r="G365" s="50">
        <v>64</v>
      </c>
      <c r="H365" s="47"/>
      <c r="I365" s="123" t="s">
        <v>893</v>
      </c>
      <c r="J365" s="47" t="s">
        <v>894</v>
      </c>
      <c r="K365" s="51">
        <v>2026</v>
      </c>
      <c r="L365" s="47" t="s">
        <v>25</v>
      </c>
      <c r="M365" s="47" t="s">
        <v>889</v>
      </c>
      <c r="N365" s="47"/>
      <c r="O365" s="47" t="s">
        <v>895</v>
      </c>
      <c r="P365" s="47" t="s">
        <v>896</v>
      </c>
      <c r="Q365" s="81">
        <f t="shared" ref="Q365" si="374">ROUND(W365*(100%-Discount),1)</f>
        <v>41.3</v>
      </c>
      <c r="R365" s="1"/>
      <c r="S365" s="74" t="str">
        <f t="shared" si="320"/>
        <v/>
      </c>
      <c r="T365" s="52" t="str">
        <f t="shared" si="321"/>
        <v>Image</v>
      </c>
      <c r="U365" s="103">
        <v>9785042059919</v>
      </c>
      <c r="V365" s="112" t="s">
        <v>897</v>
      </c>
      <c r="W365" s="105" cm="1">
        <f t="array" ref="W365">[1]!SENTRUM_USD_PRICE_RUS_2024(AL365,2.95)</f>
        <v>41.3</v>
      </c>
      <c r="X365" s="103">
        <v>347</v>
      </c>
      <c r="Y365" s="106" t="s">
        <v>1431</v>
      </c>
      <c r="Z365" s="77" t="s">
        <v>44</v>
      </c>
      <c r="AA365" s="104" t="s">
        <v>1432</v>
      </c>
      <c r="AB365" s="104" t="s">
        <v>1433</v>
      </c>
      <c r="AC365" s="104" t="s">
        <v>1434</v>
      </c>
      <c r="AD365" s="104" t="s">
        <v>37</v>
      </c>
      <c r="AE365" s="104" t="s">
        <v>37</v>
      </c>
      <c r="AF365" s="104"/>
      <c r="AG365" s="104"/>
      <c r="AH365" t="s">
        <v>939</v>
      </c>
      <c r="AI365" t="s">
        <v>174</v>
      </c>
      <c r="AJ365" t="s">
        <v>1435</v>
      </c>
      <c r="AK365" s="121">
        <v>374.4</v>
      </c>
      <c r="AL365" s="118" cm="1">
        <f t="array" ref="AL365">[1]!SENTRUM_USD_CIF_NETTO_RUS(X365/1000,AK365*1.15,85,18)</f>
        <v>13.82</v>
      </c>
      <c r="AM365" s="121">
        <f t="shared" si="368"/>
        <v>2.9884225759768448</v>
      </c>
      <c r="AN365" s="127"/>
    </row>
    <row r="366" spans="1:40" customFormat="1">
      <c r="A366" s="45">
        <v>118</v>
      </c>
      <c r="B366" s="83"/>
      <c r="C366" s="46">
        <f t="shared" si="318"/>
        <v>9785042136993</v>
      </c>
      <c r="D366" s="47" t="s">
        <v>30</v>
      </c>
      <c r="E366" s="48" t="s">
        <v>43</v>
      </c>
      <c r="F366" s="49" t="s">
        <v>28</v>
      </c>
      <c r="G366" s="50">
        <v>64</v>
      </c>
      <c r="H366" s="47"/>
      <c r="I366" s="123" t="s">
        <v>898</v>
      </c>
      <c r="J366" s="47" t="s">
        <v>899</v>
      </c>
      <c r="K366" s="51">
        <v>2026</v>
      </c>
      <c r="L366" s="47" t="s">
        <v>239</v>
      </c>
      <c r="M366" s="47" t="s">
        <v>889</v>
      </c>
      <c r="N366" s="47"/>
      <c r="O366" s="47" t="s">
        <v>900</v>
      </c>
      <c r="P366" s="47" t="s">
        <v>901</v>
      </c>
      <c r="Q366" s="81">
        <f t="shared" ref="Q366" si="375">ROUND(W366*(100%-Discount),1)</f>
        <v>41.5</v>
      </c>
      <c r="R366" s="1"/>
      <c r="S366" s="74" t="str">
        <f t="shared" si="320"/>
        <v/>
      </c>
      <c r="T366" s="52" t="str">
        <f t="shared" si="321"/>
        <v>Image</v>
      </c>
      <c r="U366" s="103">
        <v>9785042136993</v>
      </c>
      <c r="V366" s="112" t="s">
        <v>902</v>
      </c>
      <c r="W366" s="105" cm="1">
        <f t="array" ref="W366">[1]!SENTRUM_USD_PRICE_RUS_2024(AL366,2.95)</f>
        <v>41.5</v>
      </c>
      <c r="X366" s="103">
        <v>351</v>
      </c>
      <c r="Y366" s="106" t="s">
        <v>1431</v>
      </c>
      <c r="Z366" s="77" t="s">
        <v>44</v>
      </c>
      <c r="AA366" s="104" t="s">
        <v>1432</v>
      </c>
      <c r="AB366" s="104" t="s">
        <v>1433</v>
      </c>
      <c r="AC366" s="104" t="s">
        <v>1434</v>
      </c>
      <c r="AD366" s="104" t="s">
        <v>37</v>
      </c>
      <c r="AE366" s="104" t="s">
        <v>37</v>
      </c>
      <c r="AF366" s="104"/>
      <c r="AG366" s="104"/>
      <c r="AH366" t="s">
        <v>939</v>
      </c>
      <c r="AI366" t="s">
        <v>174</v>
      </c>
      <c r="AJ366" t="s">
        <v>1435</v>
      </c>
      <c r="AK366" s="121">
        <v>374.4</v>
      </c>
      <c r="AL366" s="118" cm="1">
        <f t="array" ref="AL366">[1]!SENTRUM_USD_CIF_NETTO_RUS(X366/1000,AK366*1.15,85,18)</f>
        <v>13.91</v>
      </c>
      <c r="AM366" s="121">
        <f t="shared" si="368"/>
        <v>2.9834651329978432</v>
      </c>
      <c r="AN366" s="127"/>
    </row>
    <row r="367" spans="1:40" customFormat="1">
      <c r="A367" s="45">
        <v>119</v>
      </c>
      <c r="B367" s="83"/>
      <c r="C367" s="46">
        <f t="shared" si="318"/>
        <v>9785042137020</v>
      </c>
      <c r="D367" s="47" t="s">
        <v>30</v>
      </c>
      <c r="E367" s="48" t="s">
        <v>43</v>
      </c>
      <c r="F367" s="49" t="s">
        <v>28</v>
      </c>
      <c r="G367" s="50">
        <v>64</v>
      </c>
      <c r="H367" s="47"/>
      <c r="I367" s="123" t="s">
        <v>903</v>
      </c>
      <c r="J367" s="47" t="s">
        <v>904</v>
      </c>
      <c r="K367" s="51">
        <v>2026</v>
      </c>
      <c r="L367" s="47" t="s">
        <v>239</v>
      </c>
      <c r="M367" s="47" t="s">
        <v>889</v>
      </c>
      <c r="N367" s="47"/>
      <c r="O367" s="47" t="s">
        <v>905</v>
      </c>
      <c r="P367" s="47" t="s">
        <v>906</v>
      </c>
      <c r="Q367" s="81">
        <f t="shared" ref="Q367" si="376">ROUND(W367*(100%-Discount),1)</f>
        <v>41.3</v>
      </c>
      <c r="R367" s="1"/>
      <c r="S367" s="74" t="str">
        <f t="shared" si="320"/>
        <v/>
      </c>
      <c r="T367" s="52" t="str">
        <f t="shared" si="321"/>
        <v>Image</v>
      </c>
      <c r="U367" s="103">
        <v>9785042137020</v>
      </c>
      <c r="V367" s="112" t="s">
        <v>907</v>
      </c>
      <c r="W367" s="105" cm="1">
        <f t="array" ref="W367">[1]!SENTRUM_USD_PRICE_RUS_2024(AL367,2.95)</f>
        <v>41.3</v>
      </c>
      <c r="X367" s="103">
        <v>347</v>
      </c>
      <c r="Y367" s="106" t="s">
        <v>1431</v>
      </c>
      <c r="Z367" s="77" t="s">
        <v>44</v>
      </c>
      <c r="AA367" s="104" t="s">
        <v>1432</v>
      </c>
      <c r="AB367" s="104" t="s">
        <v>1433</v>
      </c>
      <c r="AC367" s="104" t="s">
        <v>1434</v>
      </c>
      <c r="AD367" s="104" t="s">
        <v>37</v>
      </c>
      <c r="AE367" s="104" t="s">
        <v>37</v>
      </c>
      <c r="AF367" s="104"/>
      <c r="AG367" s="104"/>
      <c r="AH367" t="s">
        <v>939</v>
      </c>
      <c r="AI367" t="s">
        <v>174</v>
      </c>
      <c r="AJ367" t="s">
        <v>1435</v>
      </c>
      <c r="AK367" s="121">
        <v>374.4</v>
      </c>
      <c r="AL367" s="118" cm="1">
        <f t="array" ref="AL367">[1]!SENTRUM_USD_CIF_NETTO_RUS(X367/1000,AK367*1.15,85,18)</f>
        <v>13.82</v>
      </c>
      <c r="AM367" s="121">
        <f t="shared" si="368"/>
        <v>2.9884225759768448</v>
      </c>
      <c r="AN367" s="127"/>
    </row>
    <row r="368" spans="1:40" customFormat="1">
      <c r="A368" s="45">
        <v>120</v>
      </c>
      <c r="B368" s="83"/>
      <c r="C368" s="46">
        <f t="shared" si="318"/>
        <v>9785605456315</v>
      </c>
      <c r="D368" s="47" t="s">
        <v>30</v>
      </c>
      <c r="E368" s="48" t="s">
        <v>908</v>
      </c>
      <c r="F368" s="49" t="s">
        <v>6</v>
      </c>
      <c r="G368" s="50">
        <v>160</v>
      </c>
      <c r="H368" s="47" t="s">
        <v>909</v>
      </c>
      <c r="I368" s="123" t="s">
        <v>910</v>
      </c>
      <c r="J368" s="47" t="s">
        <v>911</v>
      </c>
      <c r="K368" s="51">
        <v>2026</v>
      </c>
      <c r="L368" s="47" t="s">
        <v>82</v>
      </c>
      <c r="M368" s="47"/>
      <c r="N368" s="47" t="s">
        <v>912</v>
      </c>
      <c r="O368" s="47" t="s">
        <v>913</v>
      </c>
      <c r="P368" s="47" t="s">
        <v>914</v>
      </c>
      <c r="Q368" s="81">
        <f t="shared" ref="Q368" si="377">ROUND(W368*(100%-Discount),1)</f>
        <v>60.9</v>
      </c>
      <c r="R368" s="1"/>
      <c r="S368" s="74" t="str">
        <f t="shared" si="320"/>
        <v/>
      </c>
      <c r="T368" s="52" t="str">
        <f t="shared" si="321"/>
        <v>Image</v>
      </c>
      <c r="U368" s="103">
        <v>9785605456315</v>
      </c>
      <c r="V368" s="112" t="s">
        <v>915</v>
      </c>
      <c r="W368" s="105" cm="1">
        <f t="array" ref="W368">[1]!SENTRUM_USD_PRICE_RUS_2024(AL368,2.95)</f>
        <v>60.9</v>
      </c>
      <c r="X368" s="103">
        <v>258</v>
      </c>
      <c r="Y368" s="106" t="s">
        <v>1431</v>
      </c>
      <c r="Z368" s="77" t="s">
        <v>44</v>
      </c>
      <c r="AA368" s="104" t="s">
        <v>1432</v>
      </c>
      <c r="AB368" s="104" t="s">
        <v>1433</v>
      </c>
      <c r="AC368" s="104" t="s">
        <v>1434</v>
      </c>
      <c r="AD368" s="104" t="s">
        <v>37</v>
      </c>
      <c r="AE368" s="104" t="s">
        <v>37</v>
      </c>
      <c r="AF368" s="104"/>
      <c r="AG368" s="104"/>
      <c r="AH368" t="s">
        <v>939</v>
      </c>
      <c r="AI368" t="s">
        <v>174</v>
      </c>
      <c r="AJ368" t="s">
        <v>1435</v>
      </c>
      <c r="AK368" s="121">
        <v>862.13</v>
      </c>
      <c r="AL368" s="118" cm="1">
        <f t="array" ref="AL368">[1]!SENTRUM_USD_CIF_NETTO_RUS(X368/1000,AK368*1.15,85,18)</f>
        <v>20.48</v>
      </c>
      <c r="AM368" s="121">
        <f t="shared" si="368"/>
        <v>2.9736328125</v>
      </c>
      <c r="AN368" s="127"/>
    </row>
    <row r="369" spans="1:40" customFormat="1">
      <c r="A369" s="45">
        <v>121</v>
      </c>
      <c r="B369" s="83"/>
      <c r="C369" s="46">
        <f t="shared" si="318"/>
        <v>9785042269202</v>
      </c>
      <c r="D369" s="47" t="s">
        <v>30</v>
      </c>
      <c r="E369" s="48" t="s">
        <v>908</v>
      </c>
      <c r="F369" s="49" t="s">
        <v>6</v>
      </c>
      <c r="G369" s="50">
        <v>560</v>
      </c>
      <c r="H369" s="47" t="s">
        <v>916</v>
      </c>
      <c r="I369" s="123" t="s">
        <v>917</v>
      </c>
      <c r="J369" s="47" t="s">
        <v>918</v>
      </c>
      <c r="K369" s="51">
        <v>2026</v>
      </c>
      <c r="L369" s="47" t="s">
        <v>25</v>
      </c>
      <c r="M369" s="47" t="s">
        <v>919</v>
      </c>
      <c r="N369" s="47" t="s">
        <v>920</v>
      </c>
      <c r="O369" s="47" t="s">
        <v>921</v>
      </c>
      <c r="P369" s="47" t="s">
        <v>922</v>
      </c>
      <c r="Q369" s="81">
        <f t="shared" ref="Q369" si="378">ROUND(W369*(100%-Discount),1)</f>
        <v>63.2</v>
      </c>
      <c r="R369" s="1"/>
      <c r="S369" s="74" t="str">
        <f t="shared" si="320"/>
        <v/>
      </c>
      <c r="T369" s="52" t="str">
        <f t="shared" si="321"/>
        <v>Image</v>
      </c>
      <c r="U369" s="103">
        <v>9785042269202</v>
      </c>
      <c r="V369" s="112" t="s">
        <v>923</v>
      </c>
      <c r="W369" s="105" cm="1">
        <f t="array" ref="W369">[1]!SENTRUM_USD_PRICE_RUS_2024(AL369,2.95)</f>
        <v>63.2</v>
      </c>
      <c r="X369" s="103">
        <v>655</v>
      </c>
      <c r="Y369" s="106" t="s">
        <v>1431</v>
      </c>
      <c r="Z369" s="77" t="s">
        <v>44</v>
      </c>
      <c r="AA369" s="104" t="s">
        <v>1432</v>
      </c>
      <c r="AB369" s="104" t="s">
        <v>1433</v>
      </c>
      <c r="AC369" s="104" t="s">
        <v>1434</v>
      </c>
      <c r="AD369" s="104" t="s">
        <v>37</v>
      </c>
      <c r="AE369" s="104" t="s">
        <v>37</v>
      </c>
      <c r="AF369" s="104"/>
      <c r="AG369" s="104"/>
      <c r="AH369" t="s">
        <v>939</v>
      </c>
      <c r="AI369" t="s">
        <v>174</v>
      </c>
      <c r="AJ369" t="s">
        <v>1435</v>
      </c>
      <c r="AK369" s="121">
        <v>429</v>
      </c>
      <c r="AL369" s="118" cm="1">
        <f t="array" ref="AL369">[1]!SENTRUM_USD_CIF_NETTO_RUS(X369/1000,AK369*1.15,85,18)</f>
        <v>21.24</v>
      </c>
      <c r="AM369" s="121">
        <f t="shared" si="368"/>
        <v>2.9755178907721285</v>
      </c>
      <c r="AN369" s="127"/>
    </row>
    <row r="370" spans="1:40" customFormat="1">
      <c r="A370" s="45">
        <v>122</v>
      </c>
      <c r="B370" s="83"/>
      <c r="C370" s="46">
        <f t="shared" si="318"/>
        <v>9785605474623</v>
      </c>
      <c r="D370" s="47" t="s">
        <v>30</v>
      </c>
      <c r="E370" s="48" t="s">
        <v>908</v>
      </c>
      <c r="F370" s="49" t="s">
        <v>6</v>
      </c>
      <c r="G370" s="50">
        <v>256</v>
      </c>
      <c r="H370" s="47" t="s">
        <v>924</v>
      </c>
      <c r="I370" s="123" t="s">
        <v>925</v>
      </c>
      <c r="J370" s="47" t="s">
        <v>926</v>
      </c>
      <c r="K370" s="51">
        <v>2026</v>
      </c>
      <c r="L370" s="47" t="s">
        <v>82</v>
      </c>
      <c r="M370" s="47"/>
      <c r="N370" s="47" t="s">
        <v>927</v>
      </c>
      <c r="O370" s="47" t="s">
        <v>928</v>
      </c>
      <c r="P370" s="47" t="s">
        <v>929</v>
      </c>
      <c r="Q370" s="81">
        <f t="shared" ref="Q370" si="379">ROUND(W370*(100%-Discount),1)</f>
        <v>80.8</v>
      </c>
      <c r="R370" s="1"/>
      <c r="S370" s="74" t="str">
        <f t="shared" si="320"/>
        <v/>
      </c>
      <c r="T370" s="52" t="str">
        <f t="shared" si="321"/>
        <v>Image</v>
      </c>
      <c r="U370" s="103">
        <v>9785605474623</v>
      </c>
      <c r="V370" s="112" t="s">
        <v>930</v>
      </c>
      <c r="W370" s="128" cm="1">
        <f t="array" ref="W370">[1]!SENTRUM_USD_PRICE_RUS_2024(AL370,2.5)</f>
        <v>80.8</v>
      </c>
      <c r="X370" s="103">
        <v>554</v>
      </c>
      <c r="Y370" s="106" t="s">
        <v>1431</v>
      </c>
      <c r="Z370" s="77" t="s">
        <v>44</v>
      </c>
      <c r="AA370" s="104" t="s">
        <v>1432</v>
      </c>
      <c r="AB370" s="104" t="s">
        <v>1433</v>
      </c>
      <c r="AC370" s="104" t="s">
        <v>1434</v>
      </c>
      <c r="AD370" s="104" t="s">
        <v>37</v>
      </c>
      <c r="AE370" s="104" t="s">
        <v>37</v>
      </c>
      <c r="AF370" s="104"/>
      <c r="AG370" s="104"/>
      <c r="AH370" t="s">
        <v>939</v>
      </c>
      <c r="AI370" t="s">
        <v>174</v>
      </c>
      <c r="AJ370" t="s">
        <v>1435</v>
      </c>
      <c r="AK370" s="124">
        <v>1172.74</v>
      </c>
      <c r="AL370" s="118" cm="1">
        <f t="array" ref="AL370">[1]!SENTRUM_USD_CIF_NETTO_RUS(X370/1000,AK370*1.15,85,18)</f>
        <v>32.11</v>
      </c>
      <c r="AM370" s="129">
        <f t="shared" si="368"/>
        <v>2.5163500467144191</v>
      </c>
      <c r="AN370" s="127">
        <v>2.5161290322580645</v>
      </c>
    </row>
    <row r="371" spans="1:40" ht="15.75" hidden="1" customHeight="1">
      <c r="A371" s="57"/>
      <c r="B371" s="111"/>
      <c r="C371" s="134"/>
      <c r="D371" s="134"/>
      <c r="E371" s="134"/>
      <c r="F371" s="134"/>
      <c r="G371" s="134"/>
      <c r="H371" s="134"/>
      <c r="I371" s="134"/>
      <c r="J371" s="58"/>
      <c r="K371" s="58"/>
      <c r="L371" s="58"/>
      <c r="M371" s="59"/>
      <c r="N371" s="20"/>
      <c r="O371" s="58"/>
      <c r="P371" s="20"/>
      <c r="Q371" s="68"/>
      <c r="R371" s="22"/>
      <c r="S371" s="71"/>
      <c r="T371" s="20"/>
      <c r="U371" s="45"/>
      <c r="V371" s="108"/>
      <c r="W371" s="102"/>
      <c r="X371" s="45"/>
      <c r="Y371" s="45"/>
      <c r="Z371" s="45"/>
      <c r="AA371" s="45"/>
      <c r="AB371" s="45"/>
      <c r="AC371" s="45"/>
      <c r="AD371" s="45"/>
      <c r="AE371" s="45"/>
      <c r="AF371" s="45"/>
      <c r="AG371" s="45"/>
      <c r="AM371" s="121"/>
      <c r="AN371" s="2"/>
    </row>
    <row r="372" spans="1:40" s="116" customFormat="1" ht="20.399999999999999" hidden="1">
      <c r="A372" s="60"/>
      <c r="B372" s="61"/>
      <c r="C372" s="36" t="s">
        <v>14</v>
      </c>
      <c r="D372" s="62">
        <f>COUNTA(I9:I370)-3</f>
        <v>354</v>
      </c>
      <c r="E372" s="36" t="s">
        <v>35</v>
      </c>
      <c r="F372" s="63"/>
      <c r="G372" s="63"/>
      <c r="H372" s="64"/>
      <c r="I372" s="64"/>
      <c r="J372" s="64"/>
      <c r="K372" s="64"/>
      <c r="L372" s="64"/>
      <c r="M372" s="63"/>
      <c r="N372" s="36"/>
      <c r="O372" s="62"/>
      <c r="P372" s="65">
        <f>SUM(P6:P8)</f>
        <v>354</v>
      </c>
      <c r="Q372" s="55"/>
      <c r="R372" s="65">
        <f>SUM(R6:R8)</f>
        <v>0</v>
      </c>
      <c r="S372" s="75">
        <f>SUM(S6:S8)</f>
        <v>0</v>
      </c>
      <c r="T372" s="64"/>
      <c r="U372" s="94"/>
      <c r="V372" s="95"/>
      <c r="W372" s="101"/>
      <c r="X372" s="44"/>
      <c r="Y372" s="44"/>
      <c r="Z372" s="44"/>
      <c r="AA372" s="44"/>
      <c r="AB372" s="44"/>
      <c r="AC372" s="44"/>
      <c r="AD372" s="44"/>
      <c r="AE372" s="44"/>
      <c r="AF372" s="44"/>
      <c r="AG372" s="44"/>
      <c r="AK372" s="122"/>
      <c r="AL372" s="119"/>
      <c r="AM372" s="121"/>
    </row>
  </sheetData>
  <sheetProtection formatCells="0" formatColumns="0" formatRows="0" insertColumns="0" insertRows="0" autoFilter="0"/>
  <autoFilter ref="A9:AN372" xr:uid="{00000000-0001-0000-0000-000000000000}">
    <filterColumn colId="2">
      <filters>
        <filter val="9785000416860"/>
        <filter val="9785000416877"/>
        <filter val="9785000416884"/>
        <filter val="9785000417003"/>
        <filter val="9785000417126"/>
        <filter val="9785000417133"/>
        <filter val="9785000417140"/>
        <filter val="9785000417164"/>
        <filter val="9785001145196"/>
        <filter val="9785001145226"/>
        <filter val="9785001145264"/>
        <filter val="9785001145288"/>
        <filter val="9785001145387"/>
        <filter val="9785001677383"/>
        <filter val="9785001677420"/>
        <filter val="9785001678236"/>
        <filter val="9785001678311"/>
        <filter val="9785001678366"/>
        <filter val="9785001678434"/>
        <filter val="9785002237098"/>
        <filter val="9785002237487"/>
        <filter val="9785002502660"/>
        <filter val="9785002508235"/>
        <filter val="9785002527892"/>
        <filter val="9785002528011"/>
        <filter val="9785002528172"/>
        <filter val="9785002528196"/>
        <filter val="9785002528202"/>
        <filter val="9785002671779"/>
        <filter val="9785002690770"/>
        <filter val="9785002692613"/>
        <filter val="9785002693733"/>
        <filter val="9785002693757"/>
        <filter val="9785002694693"/>
        <filter val="9785002694747"/>
        <filter val="9785002694877"/>
        <filter val="9785002694907"/>
        <filter val="9785002694945"/>
        <filter val="9785002695010"/>
        <filter val="9785002695140"/>
        <filter val="9785002695249"/>
        <filter val="9785002695256"/>
        <filter val="9785002695331"/>
        <filter val="9785002695416"/>
        <filter val="9785002695485"/>
        <filter val="9785002695492"/>
        <filter val="9785002695515"/>
        <filter val="9785002695546"/>
        <filter val="9785002695591"/>
        <filter val="9785002695614"/>
        <filter val="9785002695690"/>
        <filter val="9785002696024"/>
        <filter val="9785002696093"/>
        <filter val="9785002696130"/>
        <filter val="9785002696291"/>
        <filter val="9785002721085"/>
        <filter val="9785002810024"/>
        <filter val="9785002810062"/>
        <filter val="9785002810598"/>
        <filter val="9785006300286"/>
        <filter val="9785006300316"/>
        <filter val="9785006303522"/>
        <filter val="9785006304369"/>
        <filter val="9785006304468"/>
        <filter val="9785006306714"/>
        <filter val="9785006307179"/>
        <filter val="9785006307230"/>
        <filter val="9785006307247"/>
        <filter val="9785006307797"/>
        <filter val="9785006308336"/>
        <filter val="9785006318229"/>
        <filter val="9785041858087"/>
        <filter val="9785042048821"/>
        <filter val="9785042059919"/>
        <filter val="9785042072925"/>
        <filter val="9785042078378"/>
        <filter val="9785042104220"/>
        <filter val="9785042109263"/>
        <filter val="9785042136993"/>
        <filter val="9785042137020"/>
        <filter val="9785042164316"/>
        <filter val="9785042166693"/>
        <filter val="9785042187735"/>
        <filter val="9785042190650"/>
        <filter val="9785042238642"/>
        <filter val="9785042252709"/>
        <filter val="9785042254253"/>
        <filter val="9785042257223"/>
        <filter val="9785042260124"/>
        <filter val="9785042269202"/>
        <filter val="9785042286278"/>
        <filter val="9785042290558"/>
        <filter val="9785042299148"/>
        <filter val="9785042300578"/>
        <filter val="9785042317781"/>
        <filter val="9785042324444"/>
        <filter val="9785042324451"/>
        <filter val="9785042326905"/>
        <filter val="9785042330087"/>
        <filter val="9785042331510"/>
        <filter val="9785042333606"/>
        <filter val="9785042341069"/>
        <filter val="9785042343797"/>
        <filter val="9785042344213"/>
        <filter val="9785042345425"/>
        <filter val="9785042346101"/>
        <filter val="9785042348143"/>
        <filter val="9785042351167"/>
        <filter val="9785042354434"/>
        <filter val="9785042360367"/>
        <filter val="9785042360565"/>
        <filter val="9785042361524"/>
        <filter val="9785042362903"/>
        <filter val="9785042379543"/>
        <filter val="9785042380976"/>
        <filter val="9785042381195"/>
        <filter val="9785042389559"/>
        <filter val="9785042389634"/>
        <filter val="9785042393761"/>
        <filter val="9785042393976"/>
        <filter val="9785042400919"/>
        <filter val="9785042402289"/>
        <filter val="9785042407178"/>
        <filter val="9785042411960"/>
        <filter val="9785042413797"/>
        <filter val="9785042420399"/>
        <filter val="9785042420641"/>
        <filter val="9785042423338"/>
        <filter val="9785042423673"/>
        <filter val="9785042424199"/>
        <filter val="9785042426131"/>
        <filter val="9785042428326"/>
        <filter val="9785042441363"/>
        <filter val="9785042441455"/>
        <filter val="9785042449000"/>
        <filter val="9785042449529"/>
        <filter val="9785042452147"/>
        <filter val="9785042453014"/>
        <filter val="9785042456268"/>
        <filter val="9785042456909"/>
        <filter val="9785042457630"/>
        <filter val="9785042459078"/>
        <filter val="9785042459382"/>
        <filter val="9785042461026"/>
        <filter val="9785042462412"/>
        <filter val="9785042468742"/>
        <filter val="9785042469855"/>
        <filter val="9785042473029"/>
        <filter val="9785042486173"/>
        <filter val="9785042488443"/>
        <filter val="9785171661311"/>
        <filter val="9785171666552"/>
        <filter val="9785171682255"/>
        <filter val="9785171688417"/>
        <filter val="9785171699383"/>
        <filter val="9785171721831"/>
        <filter val="9785171730932"/>
        <filter val="9785171731304"/>
        <filter val="9785171731571"/>
        <filter val="9785171731601"/>
        <filter val="9785171741174"/>
        <filter val="9785171745905"/>
        <filter val="9785171749026"/>
        <filter val="9785171756468"/>
        <filter val="9785171757298"/>
        <filter val="9785171762841"/>
        <filter val="9785171776077"/>
        <filter val="9785171777210"/>
        <filter val="9785171777548"/>
        <filter val="9785171778187"/>
        <filter val="9785171778422"/>
        <filter val="9785171779252"/>
        <filter val="9785171780357"/>
        <filter val="9785171780456"/>
        <filter val="9785171787257"/>
        <filter val="9785171792299"/>
        <filter val="9785171792619"/>
        <filter val="9785171792985"/>
        <filter val="9785171793197"/>
        <filter val="9785171806644"/>
        <filter val="9785171806750"/>
        <filter val="9785171806774"/>
        <filter val="9785171809645"/>
        <filter val="9785171812744"/>
        <filter val="9785171821906"/>
        <filter val="9785171823634"/>
        <filter val="9785171827113"/>
        <filter val="9785171829285"/>
        <filter val="9785171830489"/>
        <filter val="9785171832872"/>
        <filter val="9785171836153"/>
        <filter val="9785171838430"/>
        <filter val="9785171839390"/>
        <filter val="9785171840648"/>
        <filter val="9785171846640"/>
        <filter val="9785171846794"/>
        <filter val="9785171849122"/>
        <filter val="9785171849399"/>
        <filter val="9785171849658"/>
        <filter val="9785171849863"/>
        <filter val="9785171850333"/>
        <filter val="9785171852283"/>
        <filter val="9785171853563"/>
        <filter val="9785171856298"/>
        <filter val="9785171856359"/>
        <filter val="9785171856946"/>
        <filter val="9785171858773"/>
        <filter val="9785171859930"/>
        <filter val="9785171860967"/>
        <filter val="9785171861834"/>
        <filter val="9785171867171"/>
        <filter val="9785171868147"/>
        <filter val="9785171868734"/>
        <filter val="9785171868857"/>
        <filter val="9785171869205"/>
        <filter val="9785171869434"/>
        <filter val="9785171870829"/>
        <filter val="9785171871673"/>
        <filter val="9785171873035"/>
        <filter val="9785171873158"/>
        <filter val="9785171873356"/>
        <filter val="9785171875961"/>
        <filter val="9785171878092"/>
        <filter val="9785171878238"/>
        <filter val="9785171878733"/>
        <filter val="9785171878948"/>
        <filter val="9785171879082"/>
        <filter val="9785171879693"/>
        <filter val="9785171880132"/>
        <filter val="9785171880293"/>
        <filter val="9785171881122"/>
        <filter val="9785171882334"/>
        <filter val="9785171882754"/>
        <filter val="9785171887001"/>
        <filter val="9785171890209"/>
        <filter val="9785171890827"/>
        <filter val="9785235049451"/>
        <filter val="9785353053330"/>
        <filter val="9785353055471"/>
        <filter val="9785353057840"/>
        <filter val="9785353059561"/>
        <filter val="9785353065722"/>
        <filter val="9785353070924"/>
        <filter val="9785353119777"/>
        <filter val="9785353119784"/>
        <filter val="9785353120285"/>
        <filter val="9785353121497"/>
        <filter val="9785378360888"/>
        <filter val="9785389242081"/>
        <filter val="9785389255425"/>
        <filter val="9785389261969"/>
        <filter val="9785389271586"/>
        <filter val="9785389277281"/>
        <filter val="9785389281066"/>
        <filter val="9785389281301"/>
        <filter val="9785389282391"/>
        <filter val="9785389284005"/>
        <filter val="9785389284609"/>
        <filter val="9785389287402"/>
        <filter val="9785389287594"/>
        <filter val="9785389287655"/>
        <filter val="9785389289512"/>
        <filter val="9785389291454"/>
        <filter val="9785389293632"/>
        <filter val="9785389293694"/>
        <filter val="9785389293748"/>
        <filter val="9785389293939"/>
        <filter val="9785389295650"/>
        <filter val="9785389296145"/>
        <filter val="9785389299245"/>
        <filter val="9785389303362"/>
        <filter val="9785389303379"/>
        <filter val="9785389304932"/>
        <filter val="9785389307896"/>
        <filter val="9785389307940"/>
        <filter val="9785389307964"/>
        <filter val="9785389308114"/>
        <filter val="9785389308732"/>
        <filter val="9785389308992"/>
        <filter val="9785389313491"/>
        <filter val="9785389313507"/>
        <filter val="9785389313729"/>
        <filter val="9785389313767"/>
        <filter val="9785389314306"/>
        <filter val="9785389318052"/>
        <filter val="9785389318731"/>
        <filter val="9785389319585"/>
        <filter val="9785389321281"/>
        <filter val="9785389321403"/>
        <filter val="9785389321755"/>
        <filter val="9785389322110"/>
        <filter val="9785389324831"/>
        <filter val="9785389324909"/>
        <filter val="9785389325159"/>
        <filter val="9785389326095"/>
        <filter val="9785389327740"/>
        <filter val="9785389327870"/>
        <filter val="9785389329584"/>
        <filter val="9785389330504"/>
        <filter val="9785389330511"/>
        <filter val="9785389330634"/>
        <filter val="9785389331877"/>
        <filter val="9785389331884"/>
        <filter val="9785389333208"/>
        <filter val="9785389333543"/>
        <filter val="9785389336759"/>
        <filter val="9785389336773"/>
        <filter val="9785389338050"/>
        <filter val="9785421208259"/>
        <filter val="9785437004463"/>
        <filter val="9785437004470"/>
        <filter val="9785506112549"/>
        <filter val="9785506115410"/>
        <filter val="9785506115694"/>
        <filter val="9785506116264"/>
        <filter val="9785600048287"/>
        <filter val="9785600052550"/>
        <filter val="9785604425145"/>
        <filter val="9785605456315"/>
        <filter val="9785605474555"/>
        <filter val="9785605474579"/>
        <filter val="9785605474586"/>
        <filter val="9785605474616"/>
        <filter val="9785605474623"/>
        <filter val="9785605474654"/>
        <filter val="9785605474661"/>
        <filter val="9785605474678"/>
        <filter val="9785605474692"/>
        <filter val="9785605539100"/>
        <filter val="9785605585923"/>
        <filter val="9785605585954"/>
        <filter val="9785605585978"/>
        <filter val="9785699878550"/>
        <filter val="9785890596024"/>
        <filter val="9785907793514"/>
        <filter val="9785907793712"/>
        <filter val="9785907793750"/>
        <filter val="9785907793859"/>
        <filter val="9785907793897"/>
        <filter val="9785907793910"/>
        <filter val="9785907793927"/>
        <filter val="9785908139007"/>
        <filter val="9785908139014"/>
        <filter val="9785908139021"/>
        <filter val="9785908139038"/>
        <filter val="9785961486858"/>
        <filter val="9785961493177"/>
        <filter val="9785961498615"/>
        <filter val="9785961499483"/>
        <filter val="9785969126725"/>
        <filter val="9785969126732"/>
        <filter val="9785969126749"/>
        <filter val="9785977521536"/>
        <filter val="9785995512486"/>
      </filters>
    </filterColumn>
  </autoFilter>
  <mergeCells count="12">
    <mergeCell ref="S2:V2"/>
    <mergeCell ref="A4:T4"/>
    <mergeCell ref="C371:I371"/>
    <mergeCell ref="A1:R1"/>
    <mergeCell ref="D2:H2"/>
    <mergeCell ref="I2:K2"/>
    <mergeCell ref="M2:P2"/>
    <mergeCell ref="A5:T5"/>
    <mergeCell ref="H6:L7"/>
    <mergeCell ref="C7:E7"/>
    <mergeCell ref="N7:O7"/>
    <mergeCell ref="C8:I8"/>
  </mergeCells>
  <conditionalFormatting sqref="C1:C3">
    <cfRule type="duplicateValues" dxfId="4" priority="2"/>
  </conditionalFormatting>
  <conditionalFormatting sqref="U1:U5">
    <cfRule type="duplicateValues" dxfId="3" priority="3"/>
    <cfRule type="duplicateValues" dxfId="2" priority="4"/>
    <cfRule type="duplicateValues" dxfId="1" priority="5"/>
  </conditionalFormatting>
  <conditionalFormatting sqref="U1:U1048576">
    <cfRule type="duplicateValues" dxfId="0" priority="1"/>
  </conditionalFormatting>
  <hyperlinks>
    <hyperlink ref="M2:O2" r:id="rId1" display="e-mail: elena@sentrummarketing.com" xr:uid="{9F196300-D89E-4772-85B5-D916E519A365}"/>
  </hyperlinks>
  <pageMargins left="0.59055118110236227" right="0.19685039370078741" top="0.19685039370078741" bottom="0.39370078740157483" header="0.31496062992125984" footer="0.23622047244094491"/>
  <pageSetup paperSize="9" scale="60" fitToHeight="0" orientation="landscape" r:id="rId2"/>
  <headerFooter>
    <oddFooter>&amp;L&amp;"Arial Narrow,обычный"&amp;12&amp;F&amp;R&amp;"Arial Narrow,полужирный"&amp;12&amp;P from &amp;N</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24</vt:i4>
      </vt:variant>
    </vt:vector>
  </HeadingPairs>
  <TitlesOfParts>
    <vt:vector size="26" baseType="lpstr">
      <vt:lpstr>Order Form RU September  2026</vt:lpstr>
      <vt:lpstr>Order Form RU September  20 (2)</vt:lpstr>
      <vt:lpstr>'Order Form RU September  20 (2)'!Discount</vt:lpstr>
      <vt:lpstr>Discount</vt:lpstr>
      <vt:lpstr>'Order Form RU September  20 (2)'!EURO</vt:lpstr>
      <vt:lpstr>EURO</vt:lpstr>
      <vt:lpstr>'Order Form RU September  20 (2)'!Q_1</vt:lpstr>
      <vt:lpstr>Q_1</vt:lpstr>
      <vt:lpstr>'Order Form RU September  20 (2)'!Q_2</vt:lpstr>
      <vt:lpstr>Q_2</vt:lpstr>
      <vt:lpstr>'Order Form RU September  20 (2)'!Q_3</vt:lpstr>
      <vt:lpstr>Q_3</vt:lpstr>
      <vt:lpstr>'Order Form RU September  20 (2)'!Q_All</vt:lpstr>
      <vt:lpstr>Q_All</vt:lpstr>
      <vt:lpstr>'Order Form RU September  20 (2)'!S_1</vt:lpstr>
      <vt:lpstr>S_1</vt:lpstr>
      <vt:lpstr>'Order Form RU September  20 (2)'!S_2</vt:lpstr>
      <vt:lpstr>S_2</vt:lpstr>
      <vt:lpstr>'Order Form RU September  20 (2)'!S_3</vt:lpstr>
      <vt:lpstr>S_3</vt:lpstr>
      <vt:lpstr>'Order Form RU September  20 (2)'!S_All</vt:lpstr>
      <vt:lpstr>S_All</vt:lpstr>
      <vt:lpstr>'Order Form RU September  20 (2)'!Заголовки_для_печати</vt:lpstr>
      <vt:lpstr>'Order Form RU September  2026'!Заголовки_для_печати</vt:lpstr>
      <vt:lpstr>'Order Form RU September  20 (2)'!Область_печати</vt:lpstr>
      <vt:lpstr>'Order Form RU September  2026'!Область_печати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ZelmanovIgor</dc:creator>
  <cp:lastModifiedBy>Игорь Зельманов</cp:lastModifiedBy>
  <cp:lastPrinted>2024-09-20T21:43:53Z</cp:lastPrinted>
  <dcterms:created xsi:type="dcterms:W3CDTF">2015-03-07T18:09:26Z</dcterms:created>
  <dcterms:modified xsi:type="dcterms:W3CDTF">2026-09-12T13:14:14Z</dcterms:modified>
</cp:coreProperties>
</file>